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95" yWindow="65461" windowWidth="12120" windowHeight="11760" tabRatio="173" activeTab="0"/>
  </bookViews>
  <sheets>
    <sheet name="注意事項" sheetId="1" r:id="rId1"/>
    <sheet name="入力フォーム" sheetId="2" r:id="rId2"/>
    <sheet name="申込書（印刷用）" sheetId="3" r:id="rId3"/>
    <sheet name="T_Master" sheetId="4" r:id="rId4"/>
    <sheet name="List" sheetId="5" r:id="rId5"/>
  </sheets>
  <definedNames>
    <definedName name="_xlnm.Print_Area" localSheetId="2">'申込書（印刷用）'!$B$3:$AB$42</definedName>
    <definedName name="_xlnm.Print_Area" localSheetId="0">'注意事項'!$A$1:$G$39</definedName>
    <definedName name="_xlnm.Print_Area" localSheetId="1">'入力フォーム'!$A$1:$L$73</definedName>
    <definedName name="T_Answer">#REF!</definedName>
    <definedName name="T_Answer_Original">#REF!</definedName>
    <definedName name="T_Master">'T_Master'!$A$1:$AE$1</definedName>
    <definedName name="科名">'List'!$D$5:$D$37</definedName>
    <definedName name="希望科">'List'!$E$5:$E$9</definedName>
    <definedName name="性別">'List'!$B$6:$B$7</definedName>
    <definedName name="大学名">'List'!$C$5:$C$93</definedName>
  </definedNames>
  <calcPr fullCalcOnLoad="1"/>
</workbook>
</file>

<file path=xl/sharedStrings.xml><?xml version="1.0" encoding="utf-8"?>
<sst xmlns="http://schemas.openxmlformats.org/spreadsheetml/2006/main" count="355" uniqueCount="301">
  <si>
    <t>氏名</t>
  </si>
  <si>
    <t>年齢及び性別</t>
  </si>
  <si>
    <t>大学名及び学年</t>
  </si>
  <si>
    <t>現住所</t>
  </si>
  <si>
    <t>出　　　身　　　地</t>
  </si>
  <si>
    <t>出身校</t>
  </si>
  <si>
    <t>電　 話　 番　 号</t>
  </si>
  <si>
    <t>趣味及びクラブ</t>
  </si>
  <si>
    <t>Eメールアドレス</t>
  </si>
  <si>
    <t>希望日</t>
  </si>
  <si>
    <t>才</t>
  </si>
  <si>
    <t>年</t>
  </si>
  <si>
    <t>希望連絡時間帯</t>
  </si>
  <si>
    <t>クラブ</t>
  </si>
  <si>
    <t>第１希望</t>
  </si>
  <si>
    <t>第２希望</t>
  </si>
  <si>
    <t>第３希望</t>
  </si>
  <si>
    <t>趣味</t>
  </si>
  <si>
    <t>申込日</t>
  </si>
  <si>
    <t>性別</t>
  </si>
  <si>
    <t>年齢</t>
  </si>
  <si>
    <t>性別</t>
  </si>
  <si>
    <t>男性</t>
  </si>
  <si>
    <t>女性</t>
  </si>
  <si>
    <t>大学名</t>
  </si>
  <si>
    <t>北海道大学医学部</t>
  </si>
  <si>
    <t>札幌医科大学医学部</t>
  </si>
  <si>
    <t>旭川医科大学医学部</t>
  </si>
  <si>
    <t>弘前大学医学部</t>
  </si>
  <si>
    <t>秋田大学医学部</t>
  </si>
  <si>
    <t>岩手医科大学医学部</t>
  </si>
  <si>
    <t>山形大学医学部</t>
  </si>
  <si>
    <t>東北大学医学部</t>
  </si>
  <si>
    <t>福島県立医科大学医学部</t>
  </si>
  <si>
    <t>新潟大学医学部</t>
  </si>
  <si>
    <t>東京慈恵会医科大学医学部</t>
  </si>
  <si>
    <t>東京大学医学部</t>
  </si>
  <si>
    <t>東京医科歯科大学医学部</t>
  </si>
  <si>
    <t>日本医科大学医学部</t>
  </si>
  <si>
    <t>昭和大学医学部</t>
  </si>
  <si>
    <t>東邦大学医学部</t>
  </si>
  <si>
    <t>東京医科大学医学部</t>
  </si>
  <si>
    <t>慶應義塾大学医学部</t>
  </si>
  <si>
    <t>東京女子医科大学医学部</t>
  </si>
  <si>
    <t>帝京大学医学部</t>
  </si>
  <si>
    <t>日本大学医学部</t>
  </si>
  <si>
    <t>杏林大学医学部</t>
  </si>
  <si>
    <t>聖マリアンナ医科大学医学部</t>
  </si>
  <si>
    <t>北里大学医学部</t>
  </si>
  <si>
    <t>横浜市立大学医学部</t>
  </si>
  <si>
    <t>東海大学医学部</t>
  </si>
  <si>
    <t>千葉大学医学部</t>
  </si>
  <si>
    <t>筑波大学医学専門学群</t>
  </si>
  <si>
    <t>獨協医科大学医学部</t>
  </si>
  <si>
    <t>自治医科大学医学部</t>
  </si>
  <si>
    <t>埼玉医科大学医学部</t>
  </si>
  <si>
    <t>防衛医科大学校</t>
  </si>
  <si>
    <t>群馬大学医学部</t>
  </si>
  <si>
    <t>信州大学医学部</t>
  </si>
  <si>
    <t>浜松医科大学医学部</t>
  </si>
  <si>
    <t>名古屋大学医学部</t>
  </si>
  <si>
    <t>名古屋市立大学医学部</t>
  </si>
  <si>
    <t>金沢医科大学医学部</t>
  </si>
  <si>
    <t>金沢大学医学部</t>
  </si>
  <si>
    <t>愛知医科大学医学部</t>
  </si>
  <si>
    <t>岐阜大学医学部</t>
  </si>
  <si>
    <t>三重大学医学部</t>
  </si>
  <si>
    <t>滋賀医科大学医学部</t>
  </si>
  <si>
    <t>大阪市立大学医学部</t>
  </si>
  <si>
    <t>大阪大学医学部</t>
  </si>
  <si>
    <t>大阪医科大学医学部</t>
  </si>
  <si>
    <t>関西医科大学医学部</t>
  </si>
  <si>
    <t>近畿大学医学部</t>
  </si>
  <si>
    <t>京都府立医科大学医学部</t>
  </si>
  <si>
    <t>京都大学医学部</t>
  </si>
  <si>
    <t>奈良県立医科大学医学部</t>
  </si>
  <si>
    <t>和歌山県立医科大学医学部</t>
  </si>
  <si>
    <t>神戸大学医学部</t>
  </si>
  <si>
    <t>兵庫医科大学医学部</t>
  </si>
  <si>
    <t>鳥取大学医学部</t>
  </si>
  <si>
    <t>島根医科大学医学部</t>
  </si>
  <si>
    <t>岡山大学医学部</t>
  </si>
  <si>
    <t>川崎医科大学医学部</t>
  </si>
  <si>
    <t>広島大学医学部</t>
  </si>
  <si>
    <t>山口大学医学部</t>
  </si>
  <si>
    <t>徳島大学医学部</t>
  </si>
  <si>
    <t>愛媛大学医学部</t>
  </si>
  <si>
    <t>産業医科大学医学部</t>
  </si>
  <si>
    <t>九州大学医学部</t>
  </si>
  <si>
    <t>福岡大学医学部</t>
  </si>
  <si>
    <t>久留米大学医学部</t>
  </si>
  <si>
    <t>長崎大学医学部</t>
  </si>
  <si>
    <t>熊本大学医学部</t>
  </si>
  <si>
    <t>鹿児島大学医学部</t>
  </si>
  <si>
    <t>琉球大学医学部</t>
  </si>
  <si>
    <t>大学名</t>
  </si>
  <si>
    <t>学年</t>
  </si>
  <si>
    <t>郵便番号</t>
  </si>
  <si>
    <t>※入力例 989-6183　（半角）</t>
  </si>
  <si>
    <t>電話番号</t>
  </si>
  <si>
    <t>科名</t>
  </si>
  <si>
    <t>（自　宅）</t>
  </si>
  <si>
    <t>（携　帯）</t>
  </si>
  <si>
    <t>（パソコン）</t>
  </si>
  <si>
    <t>（携　　帯）</t>
  </si>
  <si>
    <t>ふりがな</t>
  </si>
  <si>
    <t>※右の▼をクリックしてリストから選択</t>
  </si>
  <si>
    <t>kensyu-och@h-osaki.jp</t>
  </si>
  <si>
    <t>趣味：</t>
  </si>
  <si>
    <t>クラブ：</t>
  </si>
  <si>
    <t>申込日：</t>
  </si>
  <si>
    <r>
      <t xml:space="preserve">才 </t>
    </r>
    <r>
      <rPr>
        <sz val="11"/>
        <color indexed="12"/>
        <rFont val="ＭＳ Ｐゴシック"/>
        <family val="3"/>
      </rPr>
      <t>※半角数字のみ</t>
    </r>
  </si>
  <si>
    <t>※入力例　宮城県大崎市</t>
  </si>
  <si>
    <r>
      <t>年　</t>
    </r>
    <r>
      <rPr>
        <sz val="11"/>
        <color indexed="12"/>
        <rFont val="ＭＳ Ｐゴシック"/>
        <family val="3"/>
      </rPr>
      <t>※半角数字のみ</t>
    </r>
  </si>
  <si>
    <t>までメール添付で送信してください。</t>
  </si>
  <si>
    <r>
      <t>　（事情によりメール添付送信が出来ない場合は，</t>
    </r>
    <r>
      <rPr>
        <sz val="11"/>
        <color indexed="12"/>
        <rFont val="ＭＳ Ｐゴシック"/>
        <family val="3"/>
      </rPr>
      <t>Sheet”申込書（印刷用）”</t>
    </r>
    <r>
      <rPr>
        <sz val="11"/>
        <rFont val="ＭＳ Ｐゴシック"/>
        <family val="3"/>
      </rPr>
      <t>を印刷してファックスでお送りください。）</t>
    </r>
  </si>
  <si>
    <t>下記の各項目に入力の上，</t>
  </si>
  <si>
    <t>事務記入欄</t>
  </si>
  <si>
    <t>※入力例　大崎　太郎</t>
  </si>
  <si>
    <t>※入力例 13:00　（半角　24時間表記）</t>
  </si>
  <si>
    <t>区分</t>
  </si>
  <si>
    <t>説明会区分</t>
  </si>
  <si>
    <t>開始年月日</t>
  </si>
  <si>
    <t>終了年月日</t>
  </si>
  <si>
    <t>ふりがな</t>
  </si>
  <si>
    <t>年齢</t>
  </si>
  <si>
    <t>性別</t>
  </si>
  <si>
    <t>学年</t>
  </si>
  <si>
    <t>〒</t>
  </si>
  <si>
    <t>住所</t>
  </si>
  <si>
    <t>出身地</t>
  </si>
  <si>
    <t>電話</t>
  </si>
  <si>
    <t>趣味</t>
  </si>
  <si>
    <t>クラブ</t>
  </si>
  <si>
    <t>E-mail_1</t>
  </si>
  <si>
    <t>E-mail_2</t>
  </si>
  <si>
    <t>診療科1</t>
  </si>
  <si>
    <t>診療科2</t>
  </si>
  <si>
    <t>診療科3</t>
  </si>
  <si>
    <t>診療科4</t>
  </si>
  <si>
    <t>診療科5</t>
  </si>
  <si>
    <t>東北大学医学修練</t>
  </si>
  <si>
    <t>アンケート回答</t>
  </si>
  <si>
    <t>アンケート無回答</t>
  </si>
  <si>
    <t>評価票印刷</t>
  </si>
  <si>
    <t>アンケート印刷</t>
  </si>
  <si>
    <t>摘要</t>
  </si>
  <si>
    <t>キャンセル</t>
  </si>
  <si>
    <t>病院見学</t>
  </si>
  <si>
    <t>可</t>
  </si>
  <si>
    <t>不可</t>
  </si>
  <si>
    <t>なし</t>
  </si>
  <si>
    <t>希望科判定</t>
  </si>
  <si>
    <t>　備　　考</t>
  </si>
  <si>
    <t>〒</t>
  </si>
  <si>
    <t>～</t>
  </si>
  <si>
    <t>携　　帯  ：</t>
  </si>
  <si>
    <t>　自  宅</t>
  </si>
  <si>
    <t>　携  帯</t>
  </si>
  <si>
    <t>※希望連絡先にチェック</t>
  </si>
  <si>
    <t>※希望送信先にチェック</t>
  </si>
  <si>
    <t>・見学科日程調整</t>
  </si>
  <si>
    <t>・入力（管理SYS）</t>
  </si>
  <si>
    <t>・入力（予定表）</t>
  </si>
  <si>
    <t>・見学者への日程連絡</t>
  </si>
  <si>
    <t>パソコン  ：</t>
  </si>
  <si>
    <t>～</t>
  </si>
  <si>
    <t>　　　　　　※入力例 0229-23-3311　（半角）</t>
  </si>
  <si>
    <t>　　　　　　※入力例 090-1111-1111　（半角）</t>
  </si>
  <si>
    <t>※入力例　おおさき　たろう　</t>
  </si>
  <si>
    <t>希望日数：</t>
  </si>
  <si>
    <t>日</t>
  </si>
  <si>
    <t>ご希望の方はチェックしてください。→</t>
  </si>
  <si>
    <t>宿泊施設の利用</t>
  </si>
  <si>
    <t>宿泊施設のご利用</t>
  </si>
  <si>
    <t>ご住所</t>
  </si>
  <si>
    <t>氏名</t>
  </si>
  <si>
    <t>山梨大学医学部</t>
  </si>
  <si>
    <t>香川大学医学部</t>
  </si>
  <si>
    <t>高知大学医学部</t>
  </si>
  <si>
    <t>佐賀大学医学部</t>
  </si>
  <si>
    <t>大分大学医学部</t>
  </si>
  <si>
    <t>宮崎大学医学部</t>
  </si>
  <si>
    <t>福井大学医学部</t>
  </si>
  <si>
    <t>富山大学医学部</t>
  </si>
  <si>
    <t>ご連絡事項や見学時のご希望があればご記入ください。</t>
  </si>
  <si>
    <t>順天堂大学医学部</t>
  </si>
  <si>
    <t>血液内科</t>
  </si>
  <si>
    <t>呼吸器内科</t>
  </si>
  <si>
    <t>リウマチ科</t>
  </si>
  <si>
    <t>腫瘍内科</t>
  </si>
  <si>
    <t>消化器内科（内視鏡検査）</t>
  </si>
  <si>
    <t>消化器内科（内視鏡検査・治療）</t>
  </si>
  <si>
    <t>循環器内科</t>
  </si>
  <si>
    <t>小 児 科</t>
  </si>
  <si>
    <t>皮 膚 科</t>
  </si>
  <si>
    <t>外    科</t>
  </si>
  <si>
    <t>脳神経外科</t>
  </si>
  <si>
    <t>泌尿器科</t>
  </si>
  <si>
    <t>整形外科</t>
  </si>
  <si>
    <t>耳鼻咽喉科</t>
  </si>
  <si>
    <t>眼  　科</t>
  </si>
  <si>
    <t>麻 酔 科</t>
  </si>
  <si>
    <t>形成外科</t>
  </si>
  <si>
    <t>放射線診断科</t>
  </si>
  <si>
    <t>病理診断科</t>
  </si>
  <si>
    <t>その他（下記希望欄に記載ください）</t>
  </si>
  <si>
    <t>糖尿病・代謝内科</t>
  </si>
  <si>
    <t>心臓血管外科</t>
  </si>
  <si>
    <t>呼吸器外科</t>
  </si>
  <si>
    <t>救急診療科</t>
  </si>
  <si>
    <t>産科・婦人科</t>
  </si>
  <si>
    <t>診療科</t>
  </si>
  <si>
    <t>予定</t>
  </si>
  <si>
    <t>火-腎生検</t>
  </si>
  <si>
    <t>月水金-心カテ日</t>
  </si>
  <si>
    <t>月火金-手術日</t>
  </si>
  <si>
    <t>水-手術日</t>
  </si>
  <si>
    <t>月木-手術日</t>
  </si>
  <si>
    <t>月水木-手術日</t>
  </si>
  <si>
    <t>火水金-手術日</t>
  </si>
  <si>
    <t>緊急手術が入る場合あり。</t>
  </si>
  <si>
    <t>診療科情報（参考）</t>
  </si>
  <si>
    <t>駐車場の利用</t>
  </si>
  <si>
    <t>・指導医への連絡</t>
  </si>
  <si>
    <t>月水-手術日</t>
  </si>
  <si>
    <t>院内合同カンファレンス情報</t>
  </si>
  <si>
    <t>名称</t>
  </si>
  <si>
    <t>開催日</t>
  </si>
  <si>
    <t>キャンサーボード</t>
  </si>
  <si>
    <t>時間</t>
  </si>
  <si>
    <t>17：00～</t>
  </si>
  <si>
    <t>17：30～</t>
  </si>
  <si>
    <t>臨床病理カンファレンス</t>
  </si>
  <si>
    <t>摘要</t>
  </si>
  <si>
    <r>
      <rPr>
        <u val="single"/>
        <sz val="11"/>
        <color indexed="12"/>
        <rFont val="ＭＳ Ｐゴシック"/>
        <family val="3"/>
      </rPr>
      <t>面談をご希望の方はチェックしてください。→</t>
    </r>
    <r>
      <rPr>
        <u val="single"/>
        <sz val="10"/>
        <color indexed="12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※担当医師の状況で面談ができない場合はご容赦ください。</t>
    </r>
  </si>
  <si>
    <t>毎週（月）</t>
  </si>
  <si>
    <t>(月)が休日の場合
は翌日</t>
  </si>
  <si>
    <t>年 ７ 回</t>
  </si>
  <si>
    <r>
      <t>　2日以上のご見学の際には当院の宿泊施設をご提供しています</t>
    </r>
    <r>
      <rPr>
        <sz val="9"/>
        <color indexed="10"/>
        <rFont val="ＭＳ Ｐゴシック"/>
        <family val="3"/>
      </rPr>
      <t>。</t>
    </r>
    <r>
      <rPr>
        <u val="single"/>
        <sz val="9"/>
        <color indexed="10"/>
        <rFont val="ＭＳ Ｐゴシック"/>
        <family val="3"/>
      </rPr>
      <t>※インターネット環境はございません。</t>
    </r>
  </si>
  <si>
    <t>備考</t>
  </si>
  <si>
    <t>火木-手術日　　</t>
  </si>
  <si>
    <t>月水金-内視鏡検査日/火木-内視鏡検査治療日木曜は治療がない場合あり。</t>
  </si>
  <si>
    <t>・</t>
  </si>
  <si>
    <t>第 １ 希 望</t>
  </si>
  <si>
    <t>第 ２ 希 望</t>
  </si>
  <si>
    <t>第 ３ 希 望</t>
  </si>
  <si>
    <t>第 ４ 希 望</t>
  </si>
  <si>
    <t>第 ５ 希 望</t>
  </si>
  <si>
    <t>ふりがな</t>
  </si>
  <si>
    <t>出身地</t>
  </si>
  <si>
    <t>出身校</t>
  </si>
  <si>
    <t>※状況により変更の場合もあります。</t>
  </si>
  <si>
    <t>※各診療科の状況により変更となる場合があります。</t>
  </si>
  <si>
    <t>集合時間 7：15 ※前泊をお勧めします。</t>
  </si>
  <si>
    <t>日中の見学終了後から23：00頃までを目安にご見学いただいております。</t>
  </si>
  <si>
    <t>小 児 科　</t>
  </si>
  <si>
    <t>白衣等半袖タイプ指定</t>
  </si>
  <si>
    <t>救 急(夜間)　</t>
  </si>
  <si>
    <t>※１日あたり１診療科でのご見学にて調整しております。</t>
  </si>
  <si>
    <t>脳神経内科</t>
  </si>
  <si>
    <t>藤田医科大学医学部</t>
  </si>
  <si>
    <t>東北医科薬科大学医学部</t>
  </si>
  <si>
    <t>脳神経内科</t>
  </si>
  <si>
    <t>救急診療科</t>
  </si>
  <si>
    <t>集合時間7：40</t>
  </si>
  <si>
    <t>月金-集合時間7：45（変動あり）</t>
  </si>
  <si>
    <t>臨床支援センター部長面談</t>
  </si>
  <si>
    <t>腎臓内分泌内科</t>
  </si>
  <si>
    <t>腎臓内分泌内科</t>
  </si>
  <si>
    <t>志望診療科</t>
  </si>
  <si>
    <t>診療科名</t>
  </si>
  <si>
    <t>※事務記入</t>
  </si>
  <si>
    <t>面談希望日時</t>
  </si>
  <si>
    <t>面談時にお聞きしたいことなどがありましたら入力してください。</t>
  </si>
  <si>
    <t>質問等</t>
  </si>
  <si>
    <t>・</t>
  </si>
  <si>
    <r>
      <t>当日の見学科の状況に合わせてご案内しております。
初期研修医の補助当直体制は曜日により異なります。
　</t>
    </r>
    <r>
      <rPr>
        <u val="single"/>
        <sz val="11"/>
        <color indexed="9"/>
        <rFont val="HG丸ｺﾞｼｯｸM-PRO"/>
        <family val="3"/>
      </rPr>
      <t>月・金</t>
    </r>
    <r>
      <rPr>
        <sz val="11"/>
        <color indexed="9"/>
        <rFont val="Hg丸ｺﾞｼｯｸm-pro"/>
        <family val="3"/>
      </rPr>
      <t>：内科系２名
　　　　　外科系１名
　</t>
    </r>
    <r>
      <rPr>
        <u val="single"/>
        <sz val="11"/>
        <color indexed="9"/>
        <rFont val="HG丸ｺﾞｼｯｸM-PRO"/>
        <family val="3"/>
      </rPr>
      <t>火</t>
    </r>
    <r>
      <rPr>
        <u val="single"/>
        <sz val="11"/>
        <color indexed="9"/>
        <rFont val="ＭＳ 明朝"/>
        <family val="1"/>
      </rPr>
      <t>･</t>
    </r>
    <r>
      <rPr>
        <u val="single"/>
        <sz val="11"/>
        <color indexed="9"/>
        <rFont val="HG丸ｺﾞｼｯｸM-PRO"/>
        <family val="3"/>
      </rPr>
      <t>水</t>
    </r>
    <r>
      <rPr>
        <u val="single"/>
        <sz val="11"/>
        <color indexed="9"/>
        <rFont val="ＭＳ 明朝"/>
        <family val="1"/>
      </rPr>
      <t>･</t>
    </r>
    <r>
      <rPr>
        <u val="single"/>
        <sz val="11"/>
        <color indexed="9"/>
        <rFont val="HG丸ｺﾞｼｯｸM-PRO"/>
        <family val="3"/>
      </rPr>
      <t>木</t>
    </r>
    <r>
      <rPr>
        <sz val="11"/>
        <color indexed="9"/>
        <rFont val="Hg丸ｺﾞｼｯｸm-pro"/>
        <family val="3"/>
      </rPr>
      <t>：内科系及び外科系
　　　　　（救急科当直）４名</t>
    </r>
  </si>
  <si>
    <t>志望
順位</t>
  </si>
  <si>
    <t>消化器内科</t>
  </si>
  <si>
    <t>産婦人科</t>
  </si>
  <si>
    <t>月</t>
  </si>
  <si>
    <t>火</t>
  </si>
  <si>
    <t>水</t>
  </si>
  <si>
    <t>木</t>
  </si>
  <si>
    <t>金</t>
  </si>
  <si>
    <t>希望開始時間　※例 14：00 （半角）</t>
  </si>
  <si>
    <t>　　　　※注意事項等をよく読んでいただいてから入力フォームにお進みください。</t>
  </si>
  <si>
    <t>月-午後手術，火木金-午前手術</t>
  </si>
  <si>
    <t>※セルを移動するには，入力確定後にマウスポインタで入力セルをクリックするか，Tabキーまたは→キーを押します。
（Entrerキーでは順番に全項目に移動しませんのでご注意ください。）</t>
  </si>
  <si>
    <t>（入力例）病院見学に伺っていませんが，選考試験は受けることはできますか？
選考試験日に，コロナウイルスの関係で県外移動ができない状況の時は，オンライン面接など行う予定はありますか？</t>
  </si>
  <si>
    <t>Web面談のご注意事項</t>
  </si>
  <si>
    <t>Web面談申込書</t>
  </si>
  <si>
    <t xml:space="preserve">１．面談日時
　面談希望日時を「申込入力フォーム」に第3希望まで入力してください。（どの時間帯でも良い場合には，時間入力なしで右の□に✔してください。）
面談時間：約20分
面談日時：土日祝，年末年始以外・10：00～16：00
</t>
  </si>
  <si>
    <t xml:space="preserve">
２．申込方法
　本エクセルファイルの入力フォームの必要事項を入力いただき，メールに添付して下記 担当メールアドレスにお送りください。日程を調整のうえ，面談日時をメールでお知らせいたします。
（注意　面談日程調整後に急な予定が入る場合もありますので，その際は再調整させて頂きます。）
３．使用アプリ
　Zoomを使用します。
　スマホ・タブレットでご参加の方は，事前にご自身でアプリをインストールする必要があります。パソコンの場合：インストールは不要です。（Zoomの使用方法を確認しておいてください。）
４．接続方法
　事前に招待用URLとID・パスワードをメールでお送りいたします。こちらからご案内した面談時間の開始2分前にはZoomミーティングにご参加ください。
（注意　招待者の承認が終わるまでそのままお待ちください。）
５．面談方法
　当院アカデミックセンター監理官との面談となります。疑問に思っていること，心配していることなど，ご自由にご相談いただきます。
　入力フォームに「事前にお聞きしたいこと」ご記入いただけます。</t>
  </si>
  <si>
    <r>
      <t xml:space="preserve">
</t>
    </r>
    <r>
      <rPr>
        <sz val="12"/>
        <rFont val="Hg丸ｺﾞｼｯｸm-pro"/>
        <family val="3"/>
      </rPr>
      <t>【受付窓口】</t>
    </r>
    <r>
      <rPr>
        <sz val="10"/>
        <rFont val="Hg丸ｺﾞｼｯｸm-pro"/>
        <family val="3"/>
      </rPr>
      <t xml:space="preserve">
　</t>
    </r>
    <r>
      <rPr>
        <sz val="11"/>
        <rFont val="Hg丸ｺﾞｼｯｸm-pro"/>
        <family val="3"/>
      </rPr>
      <t>大崎市民病院臨床教育学術管理室教育研修係</t>
    </r>
    <r>
      <rPr>
        <sz val="10"/>
        <rFont val="Hg丸ｺﾞｼｯｸm-pro"/>
        <family val="3"/>
      </rPr>
      <t xml:space="preserve">
　　　</t>
    </r>
    <r>
      <rPr>
        <sz val="9"/>
        <rFont val="HG丸ｺﾞｼｯｸM-PRO"/>
        <family val="3"/>
      </rPr>
      <t>TEL：0229-23-3311（内3305，3306）
 　　　FAX：0229-23-5380</t>
    </r>
    <r>
      <rPr>
        <sz val="10"/>
        <rFont val="Hg丸ｺﾞｼｯｸm-pro"/>
        <family val="3"/>
      </rPr>
      <t xml:space="preserve">
　　　メールアドレス：kensyu-och@h-osaki.jp</t>
    </r>
  </si>
  <si>
    <t xml:space="preserve">※通常，お申し込みから１週間以内にメールにてご連絡をしております。
</t>
  </si>
  <si>
    <t>【Web面談申込フォーム】</t>
  </si>
  <si>
    <t>※入力例 2022/10/1　（半角）</t>
  </si>
  <si>
    <t>希望日 ※例 2020/10/1　（半角）</t>
  </si>
  <si>
    <t>WEB面談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</si>
</sst>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&lt;=999]000;[&lt;=9999]000\-00;000\-0000"/>
    <numFmt numFmtId="182" formatCode="[&lt;=99999999]####\-####;\(00\)\ ####\-####"/>
    <numFmt numFmtId="183" formatCode="[$-411]ge\.m\.d;\(aaa\)"/>
    <numFmt numFmtId="184" formatCode="[$-411]ge\.m\.d\(aaa\)"/>
    <numFmt numFmtId="185" formatCode="h:mm;@"/>
    <numFmt numFmtId="186" formatCode="[$-411]ge\.m\.d\ \(aaa\)"/>
    <numFmt numFmtId="187" formatCode="\(\ #,##0\ &quot;日&quot;\)\ ;[Red]\(\ \-#,##0\ &quot;日&quot;\)"/>
    <numFmt numFmtId="188" formatCode="[$-411]ggge&quot;年&quot;m&quot;月&quot;d&quot;日&quot;\(aaa\)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\(aaa\)"/>
    <numFmt numFmtId="198" formatCode="\(\ aaa\ \)"/>
    <numFmt numFmtId="199" formatCode="m&quot;月&quot;d&quot;日&quot;\(\)\(\)"/>
    <numFmt numFmtId="200" formatCode="m&quot;月&quot;d&quot;日&quot;\(aaa\)"/>
    <numFmt numFmtId="201" formatCode="m/d;@"/>
    <numFmt numFmtId="202" formatCode="ge\.m\.d\(aaa\)"/>
    <numFmt numFmtId="203" formatCode="yyyy&quot;年&quot;m&quot;月&quot;d&quot;日&quot;\(aaa\)"/>
    <numFmt numFmtId="204" formatCode="mmm\-yyyy"/>
    <numFmt numFmtId="205" formatCode="#,##0.0;[Red]\-#,##0.0"/>
    <numFmt numFmtId="206" formatCode="#,##0.000;[Red]\-#,##0.000"/>
    <numFmt numFmtId="207" formatCode="#,##0.0000;[Red]\-#,##0.0000"/>
    <numFmt numFmtId="208" formatCode="#,##0.00000;[Red]\-#,##0.00000"/>
    <numFmt numFmtId="209" formatCode="#,##0.000000;[Red]\-#,##0.000000"/>
    <numFmt numFmtId="210" formatCode="#,##0.0000000;[Red]\-#,##0.0000000"/>
    <numFmt numFmtId="211" formatCode="#,##0.00000000;[Red]\-#,##0.00000000"/>
    <numFmt numFmtId="212" formatCode="#,##0.000000000;[Red]\-#,##0.000000000"/>
    <numFmt numFmtId="213" formatCode="#,##0.0000000000;[Red]\-#,##0.0000000000"/>
  </numFmts>
  <fonts count="10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ゴシック"/>
      <family val="3"/>
    </font>
    <font>
      <sz val="10"/>
      <color indexed="9"/>
      <name val="ＭＳ Ｐ明朝"/>
      <family val="1"/>
    </font>
    <font>
      <u val="single"/>
      <sz val="10"/>
      <name val="ＭＳ Ｐ明朝"/>
      <family val="1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20"/>
      <color indexed="12"/>
      <name val="ＭＳ Ｐゴシック"/>
      <family val="3"/>
    </font>
    <font>
      <b/>
      <sz val="10"/>
      <name val="ＭＳ Ｐゴシック"/>
      <family val="3"/>
    </font>
    <font>
      <sz val="11"/>
      <name val="Hg丸ｺﾞｼｯｸm-pro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0"/>
      <name val="ＭＳ Ｐゴシック"/>
      <family val="3"/>
    </font>
    <font>
      <u val="singleAccounting"/>
      <sz val="11"/>
      <name val="ＭＳ Ｐゴシック"/>
      <family val="3"/>
    </font>
    <font>
      <sz val="12"/>
      <name val="Hg丸ｺﾞｼｯｸm-pro"/>
      <family val="3"/>
    </font>
    <font>
      <sz val="12"/>
      <color indexed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1"/>
      <name val="MS PGothic"/>
      <family val="3"/>
    </font>
    <font>
      <sz val="11"/>
      <color indexed="9"/>
      <name val="Hg丸ｺﾞｼｯｸm-pro"/>
      <family val="3"/>
    </font>
    <font>
      <u val="single"/>
      <sz val="11"/>
      <color indexed="9"/>
      <name val="HG丸ｺﾞｼｯｸM-PRO"/>
      <family val="3"/>
    </font>
    <font>
      <u val="single"/>
      <sz val="11"/>
      <color indexed="9"/>
      <name val="ＭＳ 明朝"/>
      <family val="1"/>
    </font>
    <font>
      <sz val="10"/>
      <name val="Century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10"/>
      <name val="ＭＳ Ｐゴシック"/>
      <family val="3"/>
    </font>
    <font>
      <sz val="10"/>
      <color indexed="9"/>
      <name val="HG丸ｺﾞｼｯｸM-PRO"/>
      <family val="3"/>
    </font>
    <font>
      <sz val="9"/>
      <color indexed="9"/>
      <name val="ＭＳ Ｐ明朝"/>
      <family val="1"/>
    </font>
    <font>
      <b/>
      <sz val="12"/>
      <color indexed="10"/>
      <name val="Hg丸ｺﾞｼｯｸm-pro"/>
      <family val="3"/>
    </font>
    <font>
      <b/>
      <sz val="16"/>
      <color indexed="9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b/>
      <sz val="18"/>
      <color indexed="9"/>
      <name val="HG丸ｺﾞｼｯｸM-PRO"/>
      <family val="3"/>
    </font>
    <font>
      <u val="single"/>
      <sz val="11"/>
      <color indexed="12"/>
      <name val="MS PGothic"/>
      <family val="3"/>
    </font>
    <font>
      <sz val="9"/>
      <color indexed="10"/>
      <name val="ＭＳ Ｐ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rgb="FF0000FF"/>
      <name val="ＭＳ Ｐゴシック"/>
      <family val="3"/>
    </font>
    <font>
      <b/>
      <sz val="11"/>
      <color rgb="FFFF0000"/>
      <name val="Calibri"/>
      <family val="3"/>
    </font>
    <font>
      <sz val="11"/>
      <color theme="0"/>
      <name val="ＭＳ Ｐゴシック"/>
      <family val="3"/>
    </font>
    <font>
      <sz val="11"/>
      <color theme="0"/>
      <name val="Hg丸ｺﾞｼｯｸm-pro"/>
      <family val="3"/>
    </font>
    <font>
      <sz val="10"/>
      <color theme="0"/>
      <name val="HG丸ｺﾞｼｯｸM-PRO"/>
      <family val="3"/>
    </font>
    <font>
      <sz val="10"/>
      <color theme="0"/>
      <name val="ＭＳ Ｐゴシック"/>
      <family val="3"/>
    </font>
    <font>
      <sz val="9"/>
      <color theme="0"/>
      <name val="ＭＳ Ｐ明朝"/>
      <family val="1"/>
    </font>
    <font>
      <b/>
      <sz val="12"/>
      <color rgb="FFFF0000"/>
      <name val="Hg丸ｺﾞｼｯｸm-pro"/>
      <family val="3"/>
    </font>
    <font>
      <b/>
      <sz val="18"/>
      <color theme="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b/>
      <sz val="16"/>
      <color theme="0"/>
      <name val="HG丸ｺﾞｼｯｸM-PRO"/>
      <family val="3"/>
    </font>
    <font>
      <u val="single"/>
      <sz val="11"/>
      <color rgb="FF0000FF"/>
      <name val="MS PGothic"/>
      <family val="3"/>
    </font>
    <font>
      <sz val="10"/>
      <color rgb="FFFF0000"/>
      <name val="ＭＳ Ｐゴシック"/>
      <family val="3"/>
    </font>
    <font>
      <sz val="9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>
        <color rgb="FF0000CC"/>
      </top>
      <bottom style="medium">
        <color rgb="FF0000CC"/>
      </bottom>
    </border>
    <border>
      <left>
        <color indexed="63"/>
      </left>
      <right style="medium">
        <color rgb="FF0000CC"/>
      </right>
      <top style="medium">
        <color rgb="FF0000CC"/>
      </top>
      <bottom style="medium">
        <color rgb="FF0000CC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>
        <color rgb="FF0000CC"/>
      </left>
      <right>
        <color indexed="63"/>
      </right>
      <top style="medium">
        <color rgb="FF0000CC"/>
      </top>
      <bottom style="medium">
        <color rgb="FF0000CC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71" fillId="0" borderId="0">
      <alignment vertical="center"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33" borderId="0" xfId="0" applyFill="1" applyAlignment="1" applyProtection="1">
      <alignment vertical="center"/>
      <protection locked="0"/>
    </xf>
    <xf numFmtId="181" fontId="0" fillId="33" borderId="0" xfId="0" applyNumberFormat="1" applyFill="1" applyAlignment="1" applyProtection="1">
      <alignment vertical="center"/>
      <protection locked="0"/>
    </xf>
    <xf numFmtId="20" fontId="0" fillId="33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0" xfId="0" applyBorder="1" applyAlignment="1" applyProtection="1">
      <alignment horizontal="distributed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distributed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distributed" vertical="top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vertical="center" wrapText="1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4" fillId="0" borderId="21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 vertical="center" shrinkToFit="1"/>
      <protection hidden="1"/>
    </xf>
    <xf numFmtId="0" fontId="4" fillId="0" borderId="19" xfId="0" applyFont="1" applyBorder="1" applyAlignment="1" applyProtection="1">
      <alignment vertical="center" textRotation="255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distributed" vertical="center" wrapText="1" inden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4" fillId="0" borderId="0" xfId="62" applyNumberFormat="1" quotePrefix="1">
      <alignment/>
      <protection/>
    </xf>
    <xf numFmtId="0" fontId="4" fillId="0" borderId="0" xfId="62">
      <alignment/>
      <protection/>
    </xf>
    <xf numFmtId="0" fontId="0" fillId="0" borderId="0" xfId="0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 locked="0"/>
    </xf>
    <xf numFmtId="0" fontId="15" fillId="0" borderId="26" xfId="0" applyFont="1" applyBorder="1" applyAlignment="1" applyProtection="1">
      <alignment/>
      <protection hidden="1"/>
    </xf>
    <xf numFmtId="0" fontId="15" fillId="0" borderId="14" xfId="0" applyFont="1" applyBorder="1" applyAlignment="1" applyProtection="1">
      <alignment/>
      <protection hidden="1"/>
    </xf>
    <xf numFmtId="0" fontId="15" fillId="0" borderId="16" xfId="0" applyFont="1" applyBorder="1" applyAlignment="1" applyProtection="1">
      <alignment/>
      <protection hidden="1"/>
    </xf>
    <xf numFmtId="0" fontId="15" fillId="0" borderId="27" xfId="0" applyFont="1" applyBorder="1" applyAlignment="1" applyProtection="1">
      <alignment/>
      <protection hidden="1"/>
    </xf>
    <xf numFmtId="0" fontId="15" fillId="0" borderId="17" xfId="0" applyFont="1" applyBorder="1" applyAlignment="1" applyProtection="1">
      <alignment horizontal="right" vertical="center"/>
      <protection hidden="1"/>
    </xf>
    <xf numFmtId="0" fontId="15" fillId="0" borderId="19" xfId="0" applyFont="1" applyBorder="1" applyAlignment="1" applyProtection="1">
      <alignment vertical="center"/>
      <protection hidden="1"/>
    </xf>
    <xf numFmtId="0" fontId="15" fillId="0" borderId="19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15" fillId="0" borderId="21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85" fontId="15" fillId="0" borderId="10" xfId="0" applyNumberFormat="1" applyFont="1" applyBorder="1" applyAlignment="1" applyProtection="1">
      <alignment vertical="center"/>
      <protection hidden="1"/>
    </xf>
    <xf numFmtId="0" fontId="16" fillId="0" borderId="19" xfId="0" applyFont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 wrapText="1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 locked="0"/>
    </xf>
    <xf numFmtId="0" fontId="4" fillId="0" borderId="0" xfId="0" applyFont="1" applyBorder="1" applyAlignment="1" applyProtection="1">
      <alignment horizontal="distributed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34" borderId="0" xfId="62" applyFill="1">
      <alignment/>
      <protection/>
    </xf>
    <xf numFmtId="0" fontId="20" fillId="0" borderId="11" xfId="0" applyFont="1" applyBorder="1" applyAlignment="1" applyProtection="1">
      <alignment vertical="center"/>
      <protection hidden="1" locked="0"/>
    </xf>
    <xf numFmtId="0" fontId="20" fillId="0" borderId="32" xfId="0" applyFont="1" applyBorder="1" applyAlignment="1" applyProtection="1">
      <alignment vertical="center"/>
      <protection hidden="1" locked="0"/>
    </xf>
    <xf numFmtId="0" fontId="20" fillId="0" borderId="33" xfId="0" applyFont="1" applyBorder="1" applyAlignment="1" applyProtection="1">
      <alignment vertical="center"/>
      <protection hidden="1" locked="0"/>
    </xf>
    <xf numFmtId="180" fontId="4" fillId="34" borderId="0" xfId="62" applyNumberFormat="1" applyFill="1">
      <alignment/>
      <protection/>
    </xf>
    <xf numFmtId="0" fontId="0" fillId="34" borderId="0" xfId="0" applyNumberFormat="1" applyFill="1" applyAlignment="1" quotePrefix="1">
      <alignment/>
    </xf>
    <xf numFmtId="0" fontId="19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 locked="0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4" fillId="0" borderId="20" xfId="0" applyFont="1" applyBorder="1" applyAlignment="1" applyProtection="1">
      <alignment vertical="center" textRotation="255" wrapText="1"/>
      <protection hidden="1"/>
    </xf>
    <xf numFmtId="0" fontId="24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top" shrinkToFi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200" fontId="17" fillId="0" borderId="21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/>
      <protection hidden="1"/>
    </xf>
    <xf numFmtId="0" fontId="0" fillId="35" borderId="0" xfId="0" applyFill="1" applyAlignment="1">
      <alignment/>
    </xf>
    <xf numFmtId="200" fontId="15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left" vertical="center" shrinkToFit="1"/>
      <protection hidden="1"/>
    </xf>
    <xf numFmtId="0" fontId="17" fillId="0" borderId="31" xfId="0" applyFont="1" applyBorder="1" applyAlignment="1" applyProtection="1">
      <alignment horizontal="left" vertical="center" shrinkToFit="1"/>
      <protection hidden="1"/>
    </xf>
    <xf numFmtId="0" fontId="71" fillId="0" borderId="0" xfId="61">
      <alignment vertical="center"/>
      <protection/>
    </xf>
    <xf numFmtId="0" fontId="88" fillId="0" borderId="0" xfId="61" applyFont="1">
      <alignment vertical="center"/>
      <protection/>
    </xf>
    <xf numFmtId="201" fontId="2" fillId="0" borderId="0" xfId="0" applyNumberFormat="1" applyFont="1" applyBorder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15" xfId="0" applyFont="1" applyBorder="1" applyAlignment="1" applyProtection="1">
      <alignment vertical="center" textRotation="255" wrapText="1"/>
      <protection hidden="1"/>
    </xf>
    <xf numFmtId="0" fontId="3" fillId="0" borderId="16" xfId="0" applyFont="1" applyBorder="1" applyAlignment="1" applyProtection="1">
      <alignment vertical="top" shrinkToFi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200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89" fillId="0" borderId="0" xfId="0" applyFont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distributed" vertical="center"/>
      <protection hidden="1"/>
    </xf>
    <xf numFmtId="0" fontId="0" fillId="36" borderId="0" xfId="0" applyFill="1" applyAlignment="1" applyProtection="1">
      <alignment vertical="center" shrinkToFit="1"/>
      <protection hidden="1" locked="0"/>
    </xf>
    <xf numFmtId="0" fontId="0" fillId="36" borderId="0" xfId="0" applyFill="1" applyAlignment="1" applyProtection="1">
      <alignment vertical="center"/>
      <protection hidden="1"/>
    </xf>
    <xf numFmtId="0" fontId="0" fillId="36" borderId="0" xfId="0" applyFill="1" applyAlignment="1" applyProtection="1">
      <alignment/>
      <protection hidden="1"/>
    </xf>
    <xf numFmtId="0" fontId="24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 shrinkToFit="1"/>
      <protection hidden="1"/>
    </xf>
    <xf numFmtId="0" fontId="0" fillId="0" borderId="0" xfId="0" applyFill="1" applyAlignment="1" applyProtection="1">
      <alignment/>
      <protection hidden="1"/>
    </xf>
    <xf numFmtId="0" fontId="0" fillId="36" borderId="34" xfId="0" applyFill="1" applyBorder="1" applyAlignment="1" applyProtection="1">
      <alignment vertical="center" shrinkToFit="1"/>
      <protection hidden="1" locked="0"/>
    </xf>
    <xf numFmtId="0" fontId="0" fillId="36" borderId="35" xfId="0" applyFill="1" applyBorder="1" applyAlignment="1" applyProtection="1">
      <alignment vertical="top" wrapText="1"/>
      <protection locked="0"/>
    </xf>
    <xf numFmtId="0" fontId="8" fillId="36" borderId="0" xfId="0" applyFont="1" applyFill="1" applyAlignment="1" applyProtection="1">
      <alignment vertical="center"/>
      <protection hidden="1"/>
    </xf>
    <xf numFmtId="0" fontId="71" fillId="0" borderId="0" xfId="61" applyAlignment="1">
      <alignment vertical="center"/>
      <protection/>
    </xf>
    <xf numFmtId="0" fontId="14" fillId="0" borderId="0" xfId="0" applyFont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distributed" vertical="top"/>
      <protection hidden="1"/>
    </xf>
    <xf numFmtId="0" fontId="0" fillId="0" borderId="0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distributed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justify" wrapText="1"/>
    </xf>
    <xf numFmtId="0" fontId="71" fillId="0" borderId="0" xfId="61" applyAlignment="1">
      <alignment vertical="center" wrapText="1"/>
      <protection/>
    </xf>
    <xf numFmtId="0" fontId="90" fillId="0" borderId="0" xfId="61" applyFont="1" applyAlignment="1">
      <alignment horizontal="left" vertical="center" indent="2"/>
      <protection/>
    </xf>
    <xf numFmtId="186" fontId="17" fillId="0" borderId="12" xfId="0" applyNumberFormat="1" applyFont="1" applyBorder="1" applyAlignment="1" applyProtection="1">
      <alignment horizontal="center" vertical="center"/>
      <protection hidden="1"/>
    </xf>
    <xf numFmtId="186" fontId="17" fillId="0" borderId="22" xfId="0" applyNumberFormat="1" applyFont="1" applyBorder="1" applyAlignment="1" applyProtection="1">
      <alignment horizontal="center" vertical="center"/>
      <protection hidden="1"/>
    </xf>
    <xf numFmtId="185" fontId="0" fillId="35" borderId="0" xfId="0" applyNumberFormat="1" applyFill="1" applyBorder="1" applyAlignment="1" applyProtection="1">
      <alignment horizontal="left" vertical="center"/>
      <protection hidden="1"/>
    </xf>
    <xf numFmtId="0" fontId="91" fillId="35" borderId="0" xfId="0" applyFont="1" applyFill="1" applyAlignment="1" applyProtection="1">
      <alignment horizontal="right" vertical="center" shrinkToFit="1"/>
      <protection hidden="1"/>
    </xf>
    <xf numFmtId="0" fontId="91" fillId="35" borderId="0" xfId="0" applyFont="1" applyFill="1" applyAlignment="1" applyProtection="1">
      <alignment vertical="center"/>
      <protection hidden="1" locked="0"/>
    </xf>
    <xf numFmtId="0" fontId="91" fillId="35" borderId="0" xfId="0" applyFont="1" applyFill="1" applyAlignment="1" applyProtection="1">
      <alignment vertical="center"/>
      <protection hidden="1"/>
    </xf>
    <xf numFmtId="0" fontId="91" fillId="35" borderId="0" xfId="0" applyFont="1" applyFill="1" applyAlignment="1" applyProtection="1">
      <alignment/>
      <protection hidden="1"/>
    </xf>
    <xf numFmtId="0" fontId="92" fillId="35" borderId="36" xfId="61" applyFont="1" applyFill="1" applyBorder="1">
      <alignment vertical="center"/>
      <protection/>
    </xf>
    <xf numFmtId="0" fontId="72" fillId="35" borderId="36" xfId="61" applyFont="1" applyFill="1" applyBorder="1">
      <alignment vertical="center"/>
      <protection/>
    </xf>
    <xf numFmtId="0" fontId="92" fillId="35" borderId="36" xfId="61" applyFont="1" applyFill="1" applyBorder="1" applyAlignment="1">
      <alignment horizontal="center" vertical="center"/>
      <protection/>
    </xf>
    <xf numFmtId="0" fontId="92" fillId="35" borderId="36" xfId="61" applyFont="1" applyFill="1" applyBorder="1" applyAlignment="1">
      <alignment vertical="center" shrinkToFit="1"/>
      <protection/>
    </xf>
    <xf numFmtId="0" fontId="93" fillId="35" borderId="36" xfId="61" applyFont="1" applyFill="1" applyBorder="1" applyAlignment="1">
      <alignment vertical="center" shrinkToFit="1"/>
      <protection/>
    </xf>
    <xf numFmtId="0" fontId="92" fillId="35" borderId="36" xfId="61" applyFont="1" applyFill="1" applyBorder="1" applyAlignment="1">
      <alignment vertical="center"/>
      <protection/>
    </xf>
    <xf numFmtId="0" fontId="92" fillId="35" borderId="36" xfId="0" applyFont="1" applyFill="1" applyBorder="1" applyAlignment="1">
      <alignment vertical="center"/>
    </xf>
    <xf numFmtId="0" fontId="92" fillId="35" borderId="36" xfId="61" applyFont="1" applyFill="1" applyBorder="1" applyAlignment="1">
      <alignment vertical="center" wrapText="1"/>
      <protection/>
    </xf>
    <xf numFmtId="0" fontId="92" fillId="35" borderId="36" xfId="0" applyFont="1" applyFill="1" applyBorder="1" applyAlignment="1">
      <alignment vertical="center" shrinkToFit="1"/>
    </xf>
    <xf numFmtId="0" fontId="94" fillId="0" borderId="0" xfId="0" applyFont="1" applyAlignment="1" applyProtection="1">
      <alignment vertical="center"/>
      <protection hidden="1"/>
    </xf>
    <xf numFmtId="0" fontId="95" fillId="0" borderId="12" xfId="0" applyFont="1" applyBorder="1" applyAlignment="1" applyProtection="1">
      <alignment horizontal="center" vertical="center"/>
      <protection hidden="1"/>
    </xf>
    <xf numFmtId="0" fontId="95" fillId="0" borderId="22" xfId="0" applyFont="1" applyBorder="1" applyAlignment="1" applyProtection="1">
      <alignment horizontal="center" vertical="center"/>
      <protection hidden="1"/>
    </xf>
    <xf numFmtId="0" fontId="92" fillId="35" borderId="36" xfId="61" applyFont="1" applyFill="1" applyBorder="1" applyAlignment="1">
      <alignment horizontal="center" vertical="center"/>
      <protection/>
    </xf>
    <xf numFmtId="180" fontId="33" fillId="36" borderId="37" xfId="0" applyNumberFormat="1" applyFont="1" applyFill="1" applyBorder="1" applyAlignment="1">
      <alignment horizontal="center" vertical="center" wrapText="1"/>
    </xf>
    <xf numFmtId="56" fontId="33" fillId="0" borderId="38" xfId="0" applyNumberFormat="1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185" fontId="0" fillId="36" borderId="0" xfId="0" applyNumberFormat="1" applyFill="1" applyBorder="1" applyAlignment="1" applyProtection="1">
      <alignment horizontal="center" vertical="center"/>
      <protection locked="0"/>
    </xf>
    <xf numFmtId="212" fontId="4" fillId="0" borderId="0" xfId="49" applyNumberFormat="1" applyFont="1" applyAlignment="1" applyProtection="1">
      <alignment/>
      <protection hidden="1"/>
    </xf>
    <xf numFmtId="0" fontId="35" fillId="0" borderId="39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97" fillId="35" borderId="36" xfId="61" applyFont="1" applyFill="1" applyBorder="1" applyAlignment="1">
      <alignment horizontal="center" vertical="center"/>
      <protection/>
    </xf>
    <xf numFmtId="0" fontId="92" fillId="35" borderId="36" xfId="61" applyFont="1" applyFill="1" applyBorder="1" applyAlignment="1">
      <alignment horizontal="left" vertical="center" wrapText="1"/>
      <protection/>
    </xf>
    <xf numFmtId="0" fontId="92" fillId="35" borderId="36" xfId="61" applyFont="1" applyFill="1" applyBorder="1" applyAlignment="1">
      <alignment vertical="center" shrinkToFit="1"/>
      <protection/>
    </xf>
    <xf numFmtId="0" fontId="92" fillId="35" borderId="36" xfId="61" applyFont="1" applyFill="1" applyBorder="1" applyAlignment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0" fontId="98" fillId="0" borderId="19" xfId="0" applyFont="1" applyBorder="1" applyAlignment="1">
      <alignment horizontal="left" vertical="top" wrapText="1"/>
    </xf>
    <xf numFmtId="0" fontId="96" fillId="0" borderId="19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37" fillId="0" borderId="0" xfId="61" applyFont="1" applyAlignment="1">
      <alignment horizontal="center" vertical="center"/>
      <protection/>
    </xf>
    <xf numFmtId="0" fontId="93" fillId="35" borderId="36" xfId="61" applyFont="1" applyFill="1" applyBorder="1" applyAlignment="1">
      <alignment horizontal="left" vertical="center" wrapText="1"/>
      <protection/>
    </xf>
    <xf numFmtId="0" fontId="99" fillId="35" borderId="36" xfId="61" applyFont="1" applyFill="1" applyBorder="1" applyAlignment="1">
      <alignment horizontal="center" vertical="center"/>
      <protection/>
    </xf>
    <xf numFmtId="0" fontId="92" fillId="35" borderId="36" xfId="61" applyFont="1" applyFill="1" applyBorder="1" applyAlignment="1">
      <alignment horizontal="center" vertical="center"/>
      <protection/>
    </xf>
    <xf numFmtId="0" fontId="13" fillId="0" borderId="0" xfId="0" applyFont="1" applyAlignment="1" applyProtection="1">
      <alignment vertical="top" wrapText="1"/>
      <protection hidden="1"/>
    </xf>
    <xf numFmtId="203" fontId="0" fillId="33" borderId="0" xfId="0" applyNumberForma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38" fillId="37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/>
      <protection locked="0"/>
    </xf>
    <xf numFmtId="0" fontId="100" fillId="37" borderId="0" xfId="0" applyFont="1" applyFill="1" applyBorder="1" applyAlignment="1" applyProtection="1">
      <alignment vertical="center"/>
      <protection locked="0"/>
    </xf>
    <xf numFmtId="14" fontId="0" fillId="33" borderId="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 shrinkToFi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10" fillId="0" borderId="0" xfId="43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182" fontId="0" fillId="33" borderId="0" xfId="0" applyNumberFormat="1" applyFill="1" applyAlignment="1" applyProtection="1">
      <alignment vertical="center"/>
      <protection locked="0"/>
    </xf>
    <xf numFmtId="0" fontId="38" fillId="37" borderId="0" xfId="0" applyFont="1" applyFill="1" applyBorder="1" applyAlignment="1" applyProtection="1">
      <alignment vertical="top"/>
      <protection locked="0"/>
    </xf>
    <xf numFmtId="0" fontId="89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horizontal="left" vertical="top" wrapText="1" indent="1"/>
      <protection hidden="1"/>
    </xf>
    <xf numFmtId="0" fontId="2" fillId="0" borderId="0" xfId="0" applyFont="1" applyBorder="1" applyAlignment="1" applyProtection="1">
      <alignment horizontal="left" vertical="top" wrapText="1" indent="1"/>
      <protection hidden="1"/>
    </xf>
    <xf numFmtId="0" fontId="101" fillId="0" borderId="0" xfId="0" applyFont="1" applyAlignment="1" applyProtection="1">
      <alignment horizontal="left" vertical="top" wrapText="1" indent="1"/>
      <protection hidden="1"/>
    </xf>
    <xf numFmtId="0" fontId="4" fillId="36" borderId="0" xfId="0" applyFont="1" applyFill="1" applyAlignment="1" applyProtection="1">
      <alignment shrinkToFit="1"/>
      <protection hidden="1"/>
    </xf>
    <xf numFmtId="0" fontId="25" fillId="36" borderId="40" xfId="0" applyFont="1" applyFill="1" applyBorder="1" applyAlignment="1" applyProtection="1">
      <alignment vertical="center" wrapText="1"/>
      <protection hidden="1"/>
    </xf>
    <xf numFmtId="0" fontId="25" fillId="36" borderId="34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right" vertical="center" shrinkToFit="1"/>
      <protection hidden="1"/>
    </xf>
    <xf numFmtId="38" fontId="102" fillId="0" borderId="31" xfId="49" applyFont="1" applyBorder="1" applyAlignment="1" applyProtection="1">
      <alignment horizontal="left" vertical="center"/>
      <protection hidden="1"/>
    </xf>
    <xf numFmtId="38" fontId="102" fillId="0" borderId="41" xfId="49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17" fillId="0" borderId="22" xfId="0" applyFont="1" applyBorder="1" applyAlignment="1" applyProtection="1">
      <alignment horizontal="left" vertical="center" shrinkToFit="1"/>
      <protection hidden="1" locked="0"/>
    </xf>
    <xf numFmtId="0" fontId="4" fillId="0" borderId="16" xfId="0" applyFont="1" applyBorder="1" applyAlignment="1" applyProtection="1">
      <alignment horizontal="distributed" vertical="center" shrinkToFit="1"/>
      <protection hidden="1"/>
    </xf>
    <xf numFmtId="185" fontId="15" fillId="0" borderId="22" xfId="0" applyNumberFormat="1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vertical="top" shrinkToFit="1"/>
      <protection hidden="1"/>
    </xf>
    <xf numFmtId="0" fontId="3" fillId="0" borderId="14" xfId="0" applyFont="1" applyBorder="1" applyAlignment="1" applyProtection="1">
      <alignment vertical="top" shrinkToFit="1"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185" fontId="15" fillId="0" borderId="10" xfId="0" applyNumberFormat="1" applyFont="1" applyBorder="1" applyAlignment="1" applyProtection="1">
      <alignment horizontal="right" vertical="center"/>
      <protection hidden="1"/>
    </xf>
    <xf numFmtId="203" fontId="17" fillId="0" borderId="22" xfId="0" applyNumberFormat="1" applyFont="1" applyBorder="1" applyAlignment="1" applyProtection="1">
      <alignment horizontal="center" vertical="center"/>
      <protection hidden="1"/>
    </xf>
    <xf numFmtId="203" fontId="17" fillId="0" borderId="12" xfId="0" applyNumberFormat="1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left" vertical="center" shrinkToFit="1"/>
      <protection hidden="1"/>
    </xf>
    <xf numFmtId="0" fontId="15" fillId="0" borderId="12" xfId="0" applyFont="1" applyBorder="1" applyAlignment="1" applyProtection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185" fontId="15" fillId="0" borderId="12" xfId="0" applyNumberFormat="1" applyFont="1" applyBorder="1" applyAlignment="1" applyProtection="1">
      <alignment horizontal="left" vertical="center"/>
      <protection hidden="1"/>
    </xf>
    <xf numFmtId="0" fontId="21" fillId="0" borderId="1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 shrinkToFit="1"/>
      <protection hidden="1"/>
    </xf>
    <xf numFmtId="0" fontId="4" fillId="0" borderId="16" xfId="0" applyFont="1" applyBorder="1" applyAlignment="1" applyProtection="1">
      <alignment horizontal="distributed" vertical="center" wrapText="1"/>
      <protection hidden="1"/>
    </xf>
    <xf numFmtId="0" fontId="4" fillId="0" borderId="19" xfId="0" applyFont="1" applyBorder="1" applyAlignment="1" applyProtection="1">
      <alignment horizontal="distributed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left" vertical="center" indent="1"/>
      <protection hidden="1"/>
    </xf>
    <xf numFmtId="0" fontId="15" fillId="0" borderId="16" xfId="0" applyFont="1" applyBorder="1" applyAlignment="1" applyProtection="1">
      <alignment horizontal="left" vertical="center" indent="1"/>
      <protection hidden="1"/>
    </xf>
    <xf numFmtId="0" fontId="4" fillId="0" borderId="13" xfId="0" applyFont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vertical="center" shrinkToFit="1"/>
      <protection hidden="1"/>
    </xf>
    <xf numFmtId="0" fontId="21" fillId="0" borderId="19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distributed" vertical="center" wrapText="1" indent="1"/>
      <protection hidden="1"/>
    </xf>
    <xf numFmtId="0" fontId="4" fillId="0" borderId="12" xfId="0" applyFont="1" applyBorder="1" applyAlignment="1" applyProtection="1">
      <alignment horizontal="distributed" vertical="center" wrapText="1" indent="1"/>
      <protection hidden="1"/>
    </xf>
    <xf numFmtId="0" fontId="17" fillId="0" borderId="11" xfId="0" applyFont="1" applyBorder="1" applyAlignment="1" applyProtection="1">
      <alignment horizontal="left" vertical="center" indent="1"/>
      <protection hidden="1"/>
    </xf>
    <xf numFmtId="0" fontId="17" fillId="0" borderId="12" xfId="0" applyFont="1" applyBorder="1" applyAlignment="1" applyProtection="1">
      <alignment horizontal="left" vertical="center" indent="1"/>
      <protection hidden="1"/>
    </xf>
    <xf numFmtId="0" fontId="18" fillId="0" borderId="33" xfId="0" applyFont="1" applyBorder="1" applyAlignment="1" applyProtection="1">
      <alignment horizontal="left" vertical="center" indent="1"/>
      <protection hidden="1"/>
    </xf>
    <xf numFmtId="0" fontId="18" fillId="0" borderId="31" xfId="0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201" fontId="2" fillId="0" borderId="0" xfId="0" applyNumberFormat="1" applyFont="1" applyBorder="1" applyAlignment="1" applyProtection="1">
      <alignment horizontal="left" vertical="center" wrapText="1"/>
      <protection hidden="1" locked="0"/>
    </xf>
    <xf numFmtId="0" fontId="15" fillId="0" borderId="32" xfId="0" applyFont="1" applyBorder="1" applyAlignment="1" applyProtection="1">
      <alignment horizontal="left" vertical="center" shrinkToFit="1"/>
      <protection hidden="1"/>
    </xf>
    <xf numFmtId="0" fontId="15" fillId="0" borderId="22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 locked="0"/>
    </xf>
    <xf numFmtId="200" fontId="15" fillId="0" borderId="33" xfId="0" applyNumberFormat="1" applyFont="1" applyBorder="1" applyAlignment="1" applyProtection="1">
      <alignment horizontal="center" vertical="center" shrinkToFit="1"/>
      <protection hidden="1" locked="0"/>
    </xf>
    <xf numFmtId="200" fontId="15" fillId="0" borderId="31" xfId="0" applyNumberFormat="1" applyFont="1" applyBorder="1" applyAlignment="1" applyProtection="1">
      <alignment horizontal="center" vertical="center" shrinkToFit="1"/>
      <protection hidden="1" locked="0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0" fontId="15" fillId="0" borderId="16" xfId="0" applyFont="1" applyBorder="1" applyAlignment="1" applyProtection="1">
      <alignment horizontal="left" vertical="center" shrinkToFit="1"/>
      <protection hidden="1"/>
    </xf>
    <xf numFmtId="186" fontId="4" fillId="0" borderId="15" xfId="0" applyNumberFormat="1" applyFont="1" applyBorder="1" applyAlignment="1" applyProtection="1">
      <alignment horizontal="center" vertical="center"/>
      <protection hidden="1"/>
    </xf>
    <xf numFmtId="186" fontId="4" fillId="0" borderId="16" xfId="0" applyNumberFormat="1" applyFont="1" applyBorder="1" applyAlignment="1" applyProtection="1">
      <alignment horizontal="center" vertical="center"/>
      <protection hidden="1"/>
    </xf>
    <xf numFmtId="200" fontId="15" fillId="0" borderId="32" xfId="0" applyNumberFormat="1" applyFont="1" applyBorder="1" applyAlignment="1" applyProtection="1">
      <alignment horizontal="center" vertical="center" shrinkToFit="1"/>
      <protection hidden="1" locked="0"/>
    </xf>
    <xf numFmtId="200" fontId="15" fillId="0" borderId="22" xfId="0" applyNumberFormat="1" applyFont="1" applyBorder="1" applyAlignment="1" applyProtection="1">
      <alignment horizontal="center" vertical="center" shrinkToFit="1"/>
      <protection hidden="1" locked="0"/>
    </xf>
    <xf numFmtId="200" fontId="17" fillId="0" borderId="22" xfId="0" applyNumberFormat="1" applyFont="1" applyBorder="1" applyAlignment="1" applyProtection="1">
      <alignment horizontal="center" vertical="center" shrinkToFit="1"/>
      <protection hidden="1"/>
    </xf>
    <xf numFmtId="200" fontId="17" fillId="0" borderId="42" xfId="0" applyNumberFormat="1" applyFont="1" applyBorder="1" applyAlignment="1" applyProtection="1">
      <alignment horizontal="center" vertical="center" shrinkToFit="1"/>
      <protection hidden="1"/>
    </xf>
    <xf numFmtId="186" fontId="2" fillId="0" borderId="15" xfId="0" applyNumberFormat="1" applyFont="1" applyBorder="1" applyAlignment="1" applyProtection="1">
      <alignment horizontal="left" vertical="center" indent="1"/>
      <protection hidden="1"/>
    </xf>
    <xf numFmtId="186" fontId="4" fillId="0" borderId="16" xfId="0" applyNumberFormat="1" applyFont="1" applyBorder="1" applyAlignment="1" applyProtection="1">
      <alignment horizontal="left" vertical="center" indent="1"/>
      <protection hidden="1"/>
    </xf>
    <xf numFmtId="186" fontId="4" fillId="0" borderId="27" xfId="0" applyNumberFormat="1" applyFont="1" applyBorder="1" applyAlignment="1" applyProtection="1">
      <alignment horizontal="left" vertical="center" indent="1"/>
      <protection hidden="1"/>
    </xf>
    <xf numFmtId="200" fontId="42" fillId="0" borderId="11" xfId="0" applyNumberFormat="1" applyFont="1" applyBorder="1" applyAlignment="1" applyProtection="1">
      <alignment horizontal="left" vertical="center" shrinkToFit="1"/>
      <protection hidden="1" locked="0"/>
    </xf>
    <xf numFmtId="200" fontId="42" fillId="0" borderId="12" xfId="0" applyNumberFormat="1" applyFont="1" applyBorder="1" applyAlignment="1" applyProtection="1">
      <alignment horizontal="left" vertical="center" shrinkToFit="1"/>
      <protection hidden="1" locked="0"/>
    </xf>
    <xf numFmtId="0" fontId="17" fillId="0" borderId="12" xfId="0" applyFont="1" applyBorder="1" applyAlignment="1" applyProtection="1">
      <alignment horizontal="left" vertical="center" wrapText="1" shrinkToFit="1"/>
      <protection hidden="1" locked="0"/>
    </xf>
    <xf numFmtId="0" fontId="17" fillId="0" borderId="12" xfId="0" applyFont="1" applyBorder="1" applyAlignment="1" applyProtection="1">
      <alignment horizontal="left" vertical="center" shrinkToFit="1"/>
      <protection hidden="1" locked="0"/>
    </xf>
    <xf numFmtId="0" fontId="15" fillId="0" borderId="16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distributed" vertical="center" wrapText="1"/>
      <protection hidden="1"/>
    </xf>
    <xf numFmtId="0" fontId="15" fillId="0" borderId="0" xfId="0" applyFont="1" applyBorder="1" applyAlignment="1" applyProtection="1">
      <alignment horizontal="left" vertical="center" indent="1"/>
      <protection hidden="1"/>
    </xf>
    <xf numFmtId="185" fontId="15" fillId="0" borderId="1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3" fillId="0" borderId="21" xfId="0" applyFont="1" applyBorder="1" applyAlignment="1" applyProtection="1">
      <alignment vertical="center" shrinkToFit="1"/>
      <protection hidden="1"/>
    </xf>
    <xf numFmtId="0" fontId="4" fillId="0" borderId="17" xfId="0" applyFont="1" applyBorder="1" applyAlignment="1" applyProtection="1">
      <alignment vertical="center" textRotation="255" wrapText="1"/>
      <protection hidden="1"/>
    </xf>
    <xf numFmtId="0" fontId="4" fillId="0" borderId="19" xfId="0" applyFont="1" applyBorder="1" applyAlignment="1" applyProtection="1">
      <alignment vertical="center" textRotation="255" wrapText="1"/>
      <protection hidden="1"/>
    </xf>
    <xf numFmtId="0" fontId="4" fillId="0" borderId="20" xfId="0" applyFont="1" applyBorder="1" applyAlignment="1" applyProtection="1">
      <alignment vertical="center" textRotation="255" wrapText="1"/>
      <protection hidden="1"/>
    </xf>
    <xf numFmtId="0" fontId="4" fillId="0" borderId="0" xfId="0" applyFont="1" applyBorder="1" applyAlignment="1" applyProtection="1">
      <alignment vertical="center" textRotation="255" wrapText="1"/>
      <protection hidden="1"/>
    </xf>
    <xf numFmtId="0" fontId="4" fillId="0" borderId="13" xfId="0" applyFont="1" applyBorder="1" applyAlignment="1" applyProtection="1">
      <alignment vertical="center" textRotation="255" wrapText="1"/>
      <protection hidden="1"/>
    </xf>
    <xf numFmtId="0" fontId="4" fillId="0" borderId="10" xfId="0" applyFont="1" applyBorder="1" applyAlignment="1" applyProtection="1">
      <alignment vertical="center" textRotation="255" wrapText="1"/>
      <protection hidden="1"/>
    </xf>
    <xf numFmtId="0" fontId="4" fillId="0" borderId="31" xfId="0" applyFont="1" applyBorder="1" applyAlignment="1" applyProtection="1">
      <alignment horizontal="distributed" vertical="center" wrapText="1"/>
      <protection hidden="1"/>
    </xf>
    <xf numFmtId="38" fontId="102" fillId="0" borderId="22" xfId="49" applyFont="1" applyBorder="1" applyAlignment="1" applyProtection="1">
      <alignment horizontal="left" vertical="center"/>
      <protection hidden="1"/>
    </xf>
    <xf numFmtId="38" fontId="102" fillId="0" borderId="42" xfId="49" applyFont="1" applyBorder="1" applyAlignment="1" applyProtection="1">
      <alignment horizontal="left" vertical="center"/>
      <protection hidden="1"/>
    </xf>
    <xf numFmtId="38" fontId="102" fillId="0" borderId="12" xfId="49" applyFont="1" applyBorder="1" applyAlignment="1" applyProtection="1">
      <alignment horizontal="left" vertical="center"/>
      <protection hidden="1"/>
    </xf>
    <xf numFmtId="38" fontId="102" fillId="0" borderId="26" xfId="49" applyFont="1" applyBorder="1" applyAlignment="1" applyProtection="1">
      <alignment horizontal="left" vertical="center"/>
      <protection hidden="1"/>
    </xf>
    <xf numFmtId="0" fontId="15" fillId="0" borderId="19" xfId="0" applyFont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horizontal="distributed" vertical="center" wrapText="1"/>
      <protection hidden="1"/>
    </xf>
    <xf numFmtId="0" fontId="4" fillId="0" borderId="18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right" shrinkToFit="1"/>
      <protection hidden="1"/>
    </xf>
    <xf numFmtId="0" fontId="15" fillId="0" borderId="15" xfId="0" applyFont="1" applyBorder="1" applyAlignment="1" applyProtection="1">
      <alignment vertical="center"/>
      <protection hidden="1"/>
    </xf>
    <xf numFmtId="203" fontId="18" fillId="0" borderId="10" xfId="0" applyNumberFormat="1" applyFont="1" applyBorder="1" applyAlignment="1" applyProtection="1">
      <alignment horizontal="left" shrinkToFit="1"/>
      <protection hidden="1"/>
    </xf>
    <xf numFmtId="0" fontId="4" fillId="0" borderId="0" xfId="0" applyFont="1" applyBorder="1" applyAlignment="1" applyProtection="1">
      <alignment horizontal="distributed" wrapText="1"/>
      <protection hidden="1"/>
    </xf>
    <xf numFmtId="0" fontId="4" fillId="0" borderId="32" xfId="0" applyFont="1" applyBorder="1" applyAlignment="1" applyProtection="1">
      <alignment horizontal="distributed" vertical="center" wrapText="1" indent="1"/>
      <protection hidden="1"/>
    </xf>
    <xf numFmtId="0" fontId="4" fillId="0" borderId="22" xfId="0" applyFont="1" applyBorder="1" applyAlignment="1" applyProtection="1">
      <alignment horizontal="distributed" vertical="center" wrapText="1" indent="1"/>
      <protection hidden="1"/>
    </xf>
    <xf numFmtId="0" fontId="19" fillId="0" borderId="20" xfId="0" applyFont="1" applyBorder="1" applyAlignment="1" applyProtection="1">
      <alignment wrapText="1"/>
      <protection hidden="1"/>
    </xf>
    <xf numFmtId="0" fontId="19" fillId="0" borderId="0" xfId="0" applyFont="1" applyAlignment="1" applyProtection="1">
      <alignment wrapText="1"/>
      <protection hidden="1"/>
    </xf>
    <xf numFmtId="0" fontId="19" fillId="0" borderId="20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200" fontId="15" fillId="0" borderId="12" xfId="0" applyNumberFormat="1" applyFont="1" applyBorder="1" applyAlignment="1" applyProtection="1">
      <alignment horizontal="center" vertical="center" shrinkToFit="1"/>
      <protection hidden="1"/>
    </xf>
    <xf numFmtId="200" fontId="15" fillId="0" borderId="26" xfId="0" applyNumberFormat="1" applyFont="1" applyBorder="1" applyAlignment="1" applyProtection="1">
      <alignment horizontal="center" vertical="center" shrinkToFit="1"/>
      <protection hidden="1"/>
    </xf>
    <xf numFmtId="200" fontId="17" fillId="0" borderId="31" xfId="0" applyNumberFormat="1" applyFont="1" applyBorder="1" applyAlignment="1" applyProtection="1">
      <alignment horizontal="center" vertical="center" shrinkToFit="1"/>
      <protection hidden="1"/>
    </xf>
    <xf numFmtId="200" fontId="17" fillId="0" borderId="41" xfId="0" applyNumberFormat="1" applyFont="1" applyBorder="1" applyAlignment="1" applyProtection="1">
      <alignment horizontal="center" vertical="center" shrinkToFit="1"/>
      <protection hidden="1"/>
    </xf>
    <xf numFmtId="185" fontId="15" fillId="0" borderId="31" xfId="0" applyNumberFormat="1" applyFont="1" applyBorder="1" applyAlignment="1" applyProtection="1">
      <alignment horizontal="left" vertical="center"/>
      <protection hidden="1"/>
    </xf>
    <xf numFmtId="0" fontId="15" fillId="0" borderId="17" xfId="0" applyFont="1" applyBorder="1" applyAlignment="1" applyProtection="1">
      <alignment horizontal="left" vertical="center" indent="1"/>
      <protection hidden="1"/>
    </xf>
    <xf numFmtId="0" fontId="15" fillId="0" borderId="16" xfId="0" applyFont="1" applyBorder="1" applyAlignment="1" applyProtection="1">
      <alignment vertical="center" shrinkToFit="1"/>
      <protection hidden="1"/>
    </xf>
    <xf numFmtId="0" fontId="15" fillId="0" borderId="27" xfId="0" applyFont="1" applyBorder="1" applyAlignment="1" applyProtection="1">
      <alignment vertical="center" shrinkToFit="1"/>
      <protection hidden="1"/>
    </xf>
    <xf numFmtId="0" fontId="15" fillId="0" borderId="19" xfId="0" applyFont="1" applyBorder="1" applyAlignment="1" applyProtection="1">
      <alignment vertical="center"/>
      <protection hidden="1"/>
    </xf>
    <xf numFmtId="0" fontId="15" fillId="0" borderId="13" xfId="0" applyFont="1" applyBorder="1" applyAlignment="1" applyProtection="1">
      <alignment horizontal="left" vertical="top" indent="1"/>
      <protection hidden="1"/>
    </xf>
    <xf numFmtId="0" fontId="15" fillId="0" borderId="10" xfId="0" applyFont="1" applyBorder="1" applyAlignment="1" applyProtection="1">
      <alignment horizontal="left" vertical="top" indent="1"/>
      <protection hidden="1"/>
    </xf>
    <xf numFmtId="0" fontId="15" fillId="0" borderId="33" xfId="0" applyFont="1" applyBorder="1" applyAlignment="1" applyProtection="1">
      <alignment horizontal="left" vertical="center" shrinkToFit="1"/>
      <protection hidden="1"/>
    </xf>
    <xf numFmtId="0" fontId="15" fillId="0" borderId="31" xfId="0" applyFont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 shrinkToFit="1"/>
      <protection hidden="1"/>
    </xf>
    <xf numFmtId="0" fontId="17" fillId="0" borderId="31" xfId="0" applyFont="1" applyBorder="1" applyAlignment="1" applyProtection="1">
      <alignment horizontal="left" vertical="center" shrinkToFit="1"/>
      <protection hidden="1" locked="0"/>
    </xf>
    <xf numFmtId="0" fontId="27" fillId="35" borderId="0" xfId="0" applyFont="1" applyFill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T_Master" xfId="62"/>
    <cellStyle name="Followed Hyperlink" xfId="63"/>
    <cellStyle name="良い" xfId="64"/>
  </cellStyles>
  <dxfs count="11"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C0C0C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0837;&#21147;&#12501;&#12457;&#12540;&#12512;!A1" /><Relationship Id="rId2" Type="http://schemas.openxmlformats.org/officeDocument/2006/relationships/hyperlink" Target="#&#20837;&#21147;&#12501;&#12457;&#12540;&#1251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7880;&#24847;&#20107;&#3891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1</xdr:row>
      <xdr:rowOff>38100</xdr:rowOff>
    </xdr:from>
    <xdr:to>
      <xdr:col>2</xdr:col>
      <xdr:colOff>933450</xdr:colOff>
      <xdr:row>1</xdr:row>
      <xdr:rowOff>295275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447675" y="333375"/>
          <a:ext cx="2171700" cy="2571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Web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面談申込入力フォーム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twoCellAnchor editAs="absolute">
    <xdr:from>
      <xdr:col>2</xdr:col>
      <xdr:colOff>28575</xdr:colOff>
      <xdr:row>42</xdr:row>
      <xdr:rowOff>19050</xdr:rowOff>
    </xdr:from>
    <xdr:to>
      <xdr:col>3</xdr:col>
      <xdr:colOff>1304925</xdr:colOff>
      <xdr:row>43</xdr:row>
      <xdr:rowOff>104775</xdr:rowOff>
    </xdr:to>
    <xdr:sp>
      <xdr:nvSpPr>
        <xdr:cNvPr id="2" name="正方形/長方形 2">
          <a:hlinkClick r:id="rId2"/>
        </xdr:cNvPr>
        <xdr:cNvSpPr>
          <a:spLocks/>
        </xdr:cNvSpPr>
      </xdr:nvSpPr>
      <xdr:spPr>
        <a:xfrm>
          <a:off x="1714500" y="9401175"/>
          <a:ext cx="2667000" cy="25717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</a:rPr>
            <a:t>Web</a:t>
          </a:r>
          <a:r>
            <a:rPr lang="en-US" cap="none" sz="1100" b="0" i="0" u="none" baseline="0">
              <a:solidFill>
                <a:srgbClr val="0000FF"/>
              </a:solidFill>
            </a:rPr>
            <a:t>面談申込入力フォーム</a:t>
          </a:r>
          <a:r>
            <a:rPr lang="en-US" cap="none" sz="1100" b="0" i="0" u="none" baseline="0">
              <a:solidFill>
                <a:srgbClr val="0000FF"/>
              </a:solidFill>
            </a:rPr>
            <a:t>】</a:t>
          </a:r>
        </a:p>
      </xdr:txBody>
    </xdr:sp>
    <xdr:clientData fPrintsWithSheet="0"/>
  </xdr:twoCellAnchor>
  <xdr:twoCellAnchor>
    <xdr:from>
      <xdr:col>0</xdr:col>
      <xdr:colOff>190500</xdr:colOff>
      <xdr:row>1</xdr:row>
      <xdr:rowOff>0</xdr:rowOff>
    </xdr:from>
    <xdr:to>
      <xdr:col>6</xdr:col>
      <xdr:colOff>276225</xdr:colOff>
      <xdr:row>38</xdr:row>
      <xdr:rowOff>85725</xdr:rowOff>
    </xdr:to>
    <xdr:sp>
      <xdr:nvSpPr>
        <xdr:cNvPr id="3" name="正方形/長方形 3"/>
        <xdr:cNvSpPr>
          <a:spLocks/>
        </xdr:cNvSpPr>
      </xdr:nvSpPr>
      <xdr:spPr>
        <a:xfrm>
          <a:off x="190500" y="295275"/>
          <a:ext cx="7334250" cy="8362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10</xdr:row>
      <xdr:rowOff>9525</xdr:rowOff>
    </xdr:from>
    <xdr:to>
      <xdr:col>11</xdr:col>
      <xdr:colOff>247650</xdr:colOff>
      <xdr:row>13</xdr:row>
      <xdr:rowOff>0</xdr:rowOff>
    </xdr:to>
    <xdr:sp>
      <xdr:nvSpPr>
        <xdr:cNvPr id="1" name="AutoShape 27"/>
        <xdr:cNvSpPr>
          <a:spLocks/>
        </xdr:cNvSpPr>
      </xdr:nvSpPr>
      <xdr:spPr>
        <a:xfrm>
          <a:off x="6210300" y="1943100"/>
          <a:ext cx="1981200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名字と名前の間に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全角スペースを入れて下さい。</a:t>
          </a:r>
        </a:p>
      </xdr:txBody>
    </xdr:sp>
    <xdr:clientData/>
  </xdr:twoCellAnchor>
  <xdr:twoCellAnchor>
    <xdr:from>
      <xdr:col>0</xdr:col>
      <xdr:colOff>276225</xdr:colOff>
      <xdr:row>54</xdr:row>
      <xdr:rowOff>19050</xdr:rowOff>
    </xdr:from>
    <xdr:to>
      <xdr:col>2</xdr:col>
      <xdr:colOff>1076325</xdr:colOff>
      <xdr:row>61</xdr:row>
      <xdr:rowOff>85725</xdr:rowOff>
    </xdr:to>
    <xdr:sp>
      <xdr:nvSpPr>
        <xdr:cNvPr id="2" name="AutoShape 32"/>
        <xdr:cNvSpPr>
          <a:spLocks/>
        </xdr:cNvSpPr>
      </xdr:nvSpPr>
      <xdr:spPr>
        <a:xfrm>
          <a:off x="276225" y="8315325"/>
          <a:ext cx="1314450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希望科は右の▼をクリックして表示されるリストから選択してください。</a:t>
          </a:r>
        </a:p>
      </xdr:txBody>
    </xdr:sp>
    <xdr:clientData/>
  </xdr:twoCellAnchor>
  <xdr:twoCellAnchor>
    <xdr:from>
      <xdr:col>1</xdr:col>
      <xdr:colOff>114300</xdr:colOff>
      <xdr:row>1</xdr:row>
      <xdr:rowOff>19050</xdr:rowOff>
    </xdr:from>
    <xdr:to>
      <xdr:col>11</xdr:col>
      <xdr:colOff>314325</xdr:colOff>
      <xdr:row>5</xdr:row>
      <xdr:rowOff>428625</xdr:rowOff>
    </xdr:to>
    <xdr:sp>
      <xdr:nvSpPr>
        <xdr:cNvPr id="3" name="AutoShape 41"/>
        <xdr:cNvSpPr>
          <a:spLocks/>
        </xdr:cNvSpPr>
      </xdr:nvSpPr>
      <xdr:spPr>
        <a:xfrm>
          <a:off x="419100" y="323850"/>
          <a:ext cx="7839075" cy="952500"/>
        </a:xfrm>
        <a:prstGeom prst="round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0</xdr:row>
      <xdr:rowOff>28575</xdr:rowOff>
    </xdr:from>
    <xdr:to>
      <xdr:col>9</xdr:col>
      <xdr:colOff>333375</xdr:colOff>
      <xdr:row>1</xdr:row>
      <xdr:rowOff>0</xdr:rowOff>
    </xdr:to>
    <xdr:sp>
      <xdr:nvSpPr>
        <xdr:cNvPr id="4" name="正方形/長方形 14">
          <a:hlinkClick r:id="rId1"/>
        </xdr:cNvPr>
        <xdr:cNvSpPr>
          <a:spLocks/>
        </xdr:cNvSpPr>
      </xdr:nvSpPr>
      <xdr:spPr>
        <a:xfrm>
          <a:off x="3981450" y="28575"/>
          <a:ext cx="2171700" cy="2762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FF"/>
              </a:solidFill>
            </a:rPr>
            <a:t>注意事項へ戻る</a:t>
          </a:r>
          <a:r>
            <a:rPr lang="en-US" cap="none" sz="1100" b="0" i="0" u="none" baseline="0">
              <a:solidFill>
                <a:srgbClr val="0000FF"/>
              </a:solidFill>
            </a:rPr>
            <a:t>】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ensyu-och@h-osaki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76"/>
  <sheetViews>
    <sheetView showGridLines="0" tabSelected="1" zoomScaleSheetLayoutView="80" workbookViewId="0" topLeftCell="A1">
      <selection activeCell="H26" sqref="H26"/>
    </sheetView>
  </sheetViews>
  <sheetFormatPr defaultColWidth="9.00390625" defaultRowHeight="13.5"/>
  <cols>
    <col min="1" max="1" width="3.875" style="106" customWidth="1"/>
    <col min="2" max="6" width="18.25390625" style="106" customWidth="1"/>
    <col min="7" max="7" width="8.75390625" style="106" customWidth="1"/>
    <col min="8" max="8" width="28.75390625" style="106" customWidth="1"/>
    <col min="9" max="9" width="30.125" style="107" customWidth="1"/>
    <col min="10" max="10" width="14.25390625" style="107" customWidth="1"/>
    <col min="11" max="11" width="21.875" style="106" customWidth="1"/>
    <col min="12" max="12" width="4.00390625" style="106" customWidth="1"/>
    <col min="13" max="16384" width="9.00390625" style="106" customWidth="1"/>
  </cols>
  <sheetData>
    <row r="1" ht="23.25" customHeight="1">
      <c r="B1" s="144" t="s">
        <v>287</v>
      </c>
    </row>
    <row r="2" spans="2:11" ht="24" customHeight="1">
      <c r="B2" s="184" t="s">
        <v>291</v>
      </c>
      <c r="C2" s="184"/>
      <c r="D2" s="184"/>
      <c r="E2" s="184"/>
      <c r="F2" s="184"/>
      <c r="H2" s="186" t="s">
        <v>226</v>
      </c>
      <c r="I2" s="186"/>
      <c r="J2" s="186"/>
      <c r="K2" s="186"/>
    </row>
    <row r="3" spans="2:11" ht="13.5" customHeight="1">
      <c r="B3" s="179" t="s">
        <v>293</v>
      </c>
      <c r="C3" s="179"/>
      <c r="D3" s="179"/>
      <c r="E3" s="179"/>
      <c r="F3" s="179"/>
      <c r="H3" s="152" t="s">
        <v>252</v>
      </c>
      <c r="I3" s="153"/>
      <c r="J3" s="153"/>
      <c r="K3" s="153"/>
    </row>
    <row r="4" spans="2:11" ht="47.25" customHeight="1">
      <c r="B4" s="179"/>
      <c r="C4" s="179"/>
      <c r="D4" s="179"/>
      <c r="E4" s="179"/>
      <c r="F4" s="179"/>
      <c r="H4" s="154" t="s">
        <v>227</v>
      </c>
      <c r="I4" s="154" t="s">
        <v>228</v>
      </c>
      <c r="J4" s="154" t="s">
        <v>230</v>
      </c>
      <c r="K4" s="154" t="s">
        <v>234</v>
      </c>
    </row>
    <row r="5" spans="2:11" ht="51" customHeight="1">
      <c r="B5" s="183"/>
      <c r="C5" s="183"/>
      <c r="D5" s="183"/>
      <c r="E5" s="183"/>
      <c r="F5" s="183"/>
      <c r="H5" s="164"/>
      <c r="I5" s="164"/>
      <c r="J5" s="164"/>
      <c r="K5" s="164"/>
    </row>
    <row r="6" spans="2:11" ht="21.75" customHeight="1" hidden="1">
      <c r="B6" s="165" t="s">
        <v>281</v>
      </c>
      <c r="C6" s="165" t="s">
        <v>282</v>
      </c>
      <c r="D6" s="165" t="s">
        <v>283</v>
      </c>
      <c r="E6" s="165" t="s">
        <v>284</v>
      </c>
      <c r="F6" s="165" t="s">
        <v>285</v>
      </c>
      <c r="H6" s="155" t="s">
        <v>229</v>
      </c>
      <c r="I6" s="154" t="s">
        <v>236</v>
      </c>
      <c r="J6" s="154" t="s">
        <v>231</v>
      </c>
      <c r="K6" s="156" t="s">
        <v>237</v>
      </c>
    </row>
    <row r="7" spans="2:11" ht="19.5" customHeight="1" hidden="1">
      <c r="B7" s="166"/>
      <c r="C7" s="166"/>
      <c r="D7" s="166"/>
      <c r="E7" s="166"/>
      <c r="F7" s="166"/>
      <c r="H7" s="155" t="s">
        <v>233</v>
      </c>
      <c r="I7" s="154" t="s">
        <v>238</v>
      </c>
      <c r="J7" s="154" t="s">
        <v>232</v>
      </c>
      <c r="K7" s="157"/>
    </row>
    <row r="8" spans="2:11" ht="19.5" customHeight="1" hidden="1">
      <c r="B8" s="171"/>
      <c r="C8" s="170"/>
      <c r="D8" s="170"/>
      <c r="E8" s="170"/>
      <c r="F8" s="170"/>
      <c r="H8" s="153"/>
      <c r="I8" s="152"/>
      <c r="J8" s="152"/>
      <c r="K8" s="153"/>
    </row>
    <row r="9" spans="2:11" ht="19.5" customHeight="1" hidden="1">
      <c r="B9" s="166"/>
      <c r="C9" s="166"/>
      <c r="D9" s="166"/>
      <c r="E9" s="166"/>
      <c r="F9" s="166"/>
      <c r="H9" s="153"/>
      <c r="I9" s="152"/>
      <c r="J9" s="152"/>
      <c r="K9" s="153"/>
    </row>
    <row r="10" spans="2:11" ht="19.5" customHeight="1" hidden="1">
      <c r="B10" s="171"/>
      <c r="C10" s="170"/>
      <c r="D10" s="170"/>
      <c r="E10" s="170"/>
      <c r="F10" s="171"/>
      <c r="H10" s="173" t="s">
        <v>222</v>
      </c>
      <c r="I10" s="173"/>
      <c r="J10" s="173"/>
      <c r="K10" s="173"/>
    </row>
    <row r="11" spans="2:11" ht="19.5" customHeight="1" hidden="1">
      <c r="B11" s="166"/>
      <c r="C11" s="166"/>
      <c r="D11" s="166"/>
      <c r="E11" s="166"/>
      <c r="F11" s="166"/>
      <c r="H11" s="174" t="s">
        <v>253</v>
      </c>
      <c r="I11" s="174"/>
      <c r="J11" s="174"/>
      <c r="K11" s="174"/>
    </row>
    <row r="12" spans="2:11" ht="19.5" customHeight="1" hidden="1">
      <c r="B12" s="171"/>
      <c r="C12" s="170"/>
      <c r="D12" s="170"/>
      <c r="E12" s="170"/>
      <c r="F12" s="170"/>
      <c r="H12" s="154" t="s">
        <v>212</v>
      </c>
      <c r="I12" s="154" t="s">
        <v>213</v>
      </c>
      <c r="J12" s="187" t="s">
        <v>240</v>
      </c>
      <c r="K12" s="187"/>
    </row>
    <row r="13" spans="2:11" s="130" customFormat="1" ht="19.5" customHeight="1" hidden="1">
      <c r="B13" s="166"/>
      <c r="C13" s="166"/>
      <c r="D13" s="166"/>
      <c r="E13" s="166"/>
      <c r="F13" s="166"/>
      <c r="H13" s="158" t="s">
        <v>263</v>
      </c>
      <c r="I13" s="157"/>
      <c r="J13" s="176"/>
      <c r="K13" s="176"/>
    </row>
    <row r="14" spans="2:11" s="130" customFormat="1" ht="19.5" customHeight="1" hidden="1">
      <c r="B14" s="171"/>
      <c r="C14" s="170"/>
      <c r="D14" s="170"/>
      <c r="E14" s="170"/>
      <c r="F14" s="170"/>
      <c r="H14" s="158" t="s">
        <v>187</v>
      </c>
      <c r="I14" s="157"/>
      <c r="J14" s="176"/>
      <c r="K14" s="176"/>
    </row>
    <row r="15" spans="2:11" s="130" customFormat="1" ht="19.5" customHeight="1" hidden="1">
      <c r="B15" s="166"/>
      <c r="C15" s="166"/>
      <c r="D15" s="166"/>
      <c r="E15" s="166"/>
      <c r="F15" s="166"/>
      <c r="H15" s="158" t="s">
        <v>269</v>
      </c>
      <c r="I15" s="157" t="s">
        <v>214</v>
      </c>
      <c r="J15" s="176"/>
      <c r="K15" s="176"/>
    </row>
    <row r="16" spans="2:11" s="130" customFormat="1" ht="19.5" customHeight="1" hidden="1">
      <c r="B16" s="171"/>
      <c r="C16" s="171"/>
      <c r="D16" s="167"/>
      <c r="E16" s="167"/>
      <c r="F16" s="167"/>
      <c r="H16" s="158" t="s">
        <v>188</v>
      </c>
      <c r="I16" s="159"/>
      <c r="J16" s="176"/>
      <c r="K16" s="176"/>
    </row>
    <row r="17" spans="2:11" s="130" customFormat="1" ht="18.75" customHeight="1">
      <c r="B17" s="181"/>
      <c r="C17" s="182"/>
      <c r="D17" s="182"/>
      <c r="E17" s="182"/>
      <c r="F17" s="182"/>
      <c r="H17" s="158" t="s">
        <v>209</v>
      </c>
      <c r="I17" s="157" t="s">
        <v>225</v>
      </c>
      <c r="J17" s="176"/>
      <c r="K17" s="176"/>
    </row>
    <row r="18" spans="2:11" s="130" customFormat="1" ht="18.75" customHeight="1">
      <c r="B18" s="179" t="s">
        <v>294</v>
      </c>
      <c r="C18" s="179"/>
      <c r="D18" s="179"/>
      <c r="E18" s="179"/>
      <c r="F18" s="179"/>
      <c r="H18" s="158" t="s">
        <v>189</v>
      </c>
      <c r="I18" s="157"/>
      <c r="J18" s="176"/>
      <c r="K18" s="176"/>
    </row>
    <row r="19" spans="2:11" s="130" customFormat="1" ht="18.75" customHeight="1">
      <c r="B19" s="179"/>
      <c r="C19" s="179"/>
      <c r="D19" s="179"/>
      <c r="E19" s="179"/>
      <c r="F19" s="179"/>
      <c r="H19" s="158" t="s">
        <v>190</v>
      </c>
      <c r="I19" s="157"/>
      <c r="J19" s="176"/>
      <c r="K19" s="176"/>
    </row>
    <row r="20" spans="2:11" s="130" customFormat="1" ht="18.75" customHeight="1">
      <c r="B20" s="179"/>
      <c r="C20" s="179"/>
      <c r="D20" s="179"/>
      <c r="E20" s="179"/>
      <c r="F20" s="179"/>
      <c r="H20" s="158" t="s">
        <v>191</v>
      </c>
      <c r="I20" s="185" t="s">
        <v>242</v>
      </c>
      <c r="J20" s="176"/>
      <c r="K20" s="176"/>
    </row>
    <row r="21" spans="2:11" s="130" customFormat="1" ht="18.75" customHeight="1">
      <c r="B21" s="179"/>
      <c r="C21" s="179"/>
      <c r="D21" s="179"/>
      <c r="E21" s="179"/>
      <c r="F21" s="179"/>
      <c r="H21" s="160" t="s">
        <v>192</v>
      </c>
      <c r="I21" s="185"/>
      <c r="J21" s="176"/>
      <c r="K21" s="176"/>
    </row>
    <row r="22" spans="2:11" s="130" customFormat="1" ht="18.75" customHeight="1">
      <c r="B22" s="179"/>
      <c r="C22" s="179"/>
      <c r="D22" s="179"/>
      <c r="E22" s="179"/>
      <c r="F22" s="179"/>
      <c r="H22" s="158" t="s">
        <v>193</v>
      </c>
      <c r="I22" s="157" t="s">
        <v>215</v>
      </c>
      <c r="J22" s="176" t="s">
        <v>266</v>
      </c>
      <c r="K22" s="176"/>
    </row>
    <row r="23" spans="2:11" s="130" customFormat="1" ht="18.75" customHeight="1">
      <c r="B23" s="179"/>
      <c r="C23" s="179"/>
      <c r="D23" s="179"/>
      <c r="E23" s="179"/>
      <c r="F23" s="179"/>
      <c r="H23" s="158" t="s">
        <v>208</v>
      </c>
      <c r="I23" s="157" t="s">
        <v>241</v>
      </c>
      <c r="J23" s="175" t="s">
        <v>254</v>
      </c>
      <c r="K23" s="175"/>
    </row>
    <row r="24" spans="2:11" s="130" customFormat="1" ht="18.75" customHeight="1">
      <c r="B24" s="179"/>
      <c r="C24" s="179"/>
      <c r="D24" s="179"/>
      <c r="E24" s="179"/>
      <c r="F24" s="179"/>
      <c r="H24" s="158" t="s">
        <v>256</v>
      </c>
      <c r="I24" s="157"/>
      <c r="J24" s="157" t="s">
        <v>257</v>
      </c>
      <c r="K24" s="159"/>
    </row>
    <row r="25" spans="2:11" s="130" customFormat="1" ht="18.75" customHeight="1">
      <c r="B25" s="179"/>
      <c r="C25" s="179"/>
      <c r="D25" s="179"/>
      <c r="E25" s="179"/>
      <c r="F25" s="179"/>
      <c r="H25" s="158" t="s">
        <v>195</v>
      </c>
      <c r="I25" s="157" t="s">
        <v>217</v>
      </c>
      <c r="J25" s="159"/>
      <c r="K25" s="159"/>
    </row>
    <row r="26" spans="2:11" s="130" customFormat="1" ht="18.75" customHeight="1">
      <c r="B26" s="179"/>
      <c r="C26" s="179"/>
      <c r="D26" s="179"/>
      <c r="E26" s="179"/>
      <c r="F26" s="179"/>
      <c r="H26" s="158" t="s">
        <v>196</v>
      </c>
      <c r="I26" s="157"/>
      <c r="J26" s="159"/>
      <c r="K26" s="159"/>
    </row>
    <row r="27" spans="2:11" s="130" customFormat="1" ht="18.75" customHeight="1">
      <c r="B27" s="179"/>
      <c r="C27" s="179"/>
      <c r="D27" s="179"/>
      <c r="E27" s="179"/>
      <c r="F27" s="179"/>
      <c r="H27" s="158" t="s">
        <v>197</v>
      </c>
      <c r="I27" s="157" t="s">
        <v>221</v>
      </c>
      <c r="J27" s="159"/>
      <c r="K27" s="159"/>
    </row>
    <row r="28" spans="2:11" s="130" customFormat="1" ht="18.75" customHeight="1">
      <c r="B28" s="179"/>
      <c r="C28" s="179"/>
      <c r="D28" s="179"/>
      <c r="E28" s="179"/>
      <c r="F28" s="179"/>
      <c r="H28" s="158" t="s">
        <v>198</v>
      </c>
      <c r="I28" s="157" t="s">
        <v>219</v>
      </c>
      <c r="J28" s="159"/>
      <c r="K28" s="159"/>
    </row>
    <row r="29" spans="2:11" s="130" customFormat="1" ht="18.75" customHeight="1">
      <c r="B29" s="179"/>
      <c r="C29" s="179"/>
      <c r="D29" s="179"/>
      <c r="E29" s="179"/>
      <c r="F29" s="179"/>
      <c r="H29" s="158" t="s">
        <v>199</v>
      </c>
      <c r="I29" s="157"/>
      <c r="J29" s="159"/>
      <c r="K29" s="159"/>
    </row>
    <row r="30" spans="2:11" s="130" customFormat="1" ht="18.75" customHeight="1">
      <c r="B30" s="179"/>
      <c r="C30" s="179"/>
      <c r="D30" s="179"/>
      <c r="E30" s="179"/>
      <c r="F30" s="179"/>
      <c r="H30" s="158" t="s">
        <v>211</v>
      </c>
      <c r="I30" s="157" t="s">
        <v>216</v>
      </c>
      <c r="J30" s="159"/>
      <c r="K30" s="159"/>
    </row>
    <row r="31" spans="2:11" s="130" customFormat="1" ht="18.75" customHeight="1">
      <c r="B31" s="179"/>
      <c r="C31" s="179"/>
      <c r="D31" s="179"/>
      <c r="E31" s="179"/>
      <c r="F31" s="179"/>
      <c r="H31" s="158" t="s">
        <v>200</v>
      </c>
      <c r="I31" s="157" t="s">
        <v>220</v>
      </c>
      <c r="J31" s="159"/>
      <c r="K31" s="159"/>
    </row>
    <row r="32" spans="2:11" s="130" customFormat="1" ht="18.75" customHeight="1">
      <c r="B32" s="179"/>
      <c r="C32" s="179"/>
      <c r="D32" s="179"/>
      <c r="E32" s="179"/>
      <c r="F32" s="179"/>
      <c r="H32" s="158" t="s">
        <v>201</v>
      </c>
      <c r="I32" s="157" t="s">
        <v>218</v>
      </c>
      <c r="J32" s="159"/>
      <c r="K32" s="159"/>
    </row>
    <row r="33" spans="2:11" s="130" customFormat="1" ht="18.75" customHeight="1">
      <c r="B33" s="179"/>
      <c r="C33" s="179"/>
      <c r="D33" s="179"/>
      <c r="E33" s="179"/>
      <c r="F33" s="179"/>
      <c r="H33" s="158" t="s">
        <v>202</v>
      </c>
      <c r="I33" s="157"/>
      <c r="J33" s="157" t="s">
        <v>265</v>
      </c>
      <c r="K33" s="159"/>
    </row>
    <row r="34" spans="2:11" s="130" customFormat="1" ht="18.75" customHeight="1">
      <c r="B34" s="179"/>
      <c r="C34" s="179"/>
      <c r="D34" s="179"/>
      <c r="E34" s="179"/>
      <c r="F34" s="179"/>
      <c r="H34" s="158" t="s">
        <v>203</v>
      </c>
      <c r="I34" s="157" t="s">
        <v>288</v>
      </c>
      <c r="J34" s="159"/>
      <c r="K34" s="159"/>
    </row>
    <row r="35" spans="2:11" s="130" customFormat="1" ht="18.75" customHeight="1">
      <c r="B35" s="179"/>
      <c r="C35" s="179"/>
      <c r="D35" s="179"/>
      <c r="E35" s="179"/>
      <c r="F35" s="179"/>
      <c r="H35" s="158" t="s">
        <v>204</v>
      </c>
      <c r="I35" s="157"/>
      <c r="J35" s="159"/>
      <c r="K35" s="159"/>
    </row>
    <row r="36" spans="2:11" s="130" customFormat="1" ht="18.75" customHeight="1">
      <c r="B36" s="179"/>
      <c r="C36" s="179"/>
      <c r="D36" s="179"/>
      <c r="E36" s="179"/>
      <c r="F36" s="179"/>
      <c r="H36" s="158" t="s">
        <v>205</v>
      </c>
      <c r="I36" s="157"/>
      <c r="J36" s="176"/>
      <c r="K36" s="176"/>
    </row>
    <row r="37" spans="2:11" s="130" customFormat="1" ht="18.75" customHeight="1">
      <c r="B37" s="179"/>
      <c r="C37" s="179"/>
      <c r="D37" s="179"/>
      <c r="E37" s="179"/>
      <c r="F37" s="179"/>
      <c r="H37" s="158" t="s">
        <v>264</v>
      </c>
      <c r="I37" s="157"/>
      <c r="J37" s="176"/>
      <c r="K37" s="176"/>
    </row>
    <row r="38" spans="2:11" s="130" customFormat="1" ht="122.25" customHeight="1">
      <c r="B38" s="180" t="s">
        <v>295</v>
      </c>
      <c r="C38" s="180"/>
      <c r="D38" s="180"/>
      <c r="E38" s="180"/>
      <c r="F38" s="180"/>
      <c r="H38" s="158" t="s">
        <v>258</v>
      </c>
      <c r="I38" s="159" t="s">
        <v>277</v>
      </c>
      <c r="J38" s="176" t="s">
        <v>255</v>
      </c>
      <c r="K38" s="176"/>
    </row>
    <row r="39" spans="2:11" s="130" customFormat="1" ht="15">
      <c r="B39" s="139"/>
      <c r="C39" s="139"/>
      <c r="D39" s="139"/>
      <c r="E39" s="139"/>
      <c r="F39" s="139"/>
      <c r="H39" s="107"/>
      <c r="I39" s="107"/>
      <c r="J39" s="107"/>
      <c r="K39" s="106"/>
    </row>
    <row r="40" spans="2:11" s="130" customFormat="1" ht="14.25">
      <c r="B40" s="106"/>
      <c r="C40" s="106"/>
      <c r="D40" s="106"/>
      <c r="E40" s="106"/>
      <c r="F40" s="106"/>
      <c r="H40" s="106"/>
      <c r="I40" s="107"/>
      <c r="J40" s="107"/>
      <c r="K40" s="106"/>
    </row>
    <row r="41" spans="2:3" ht="20.25" customHeight="1">
      <c r="B41" s="143"/>
      <c r="C41" s="143"/>
    </row>
    <row r="42" ht="14.25"/>
    <row r="43" ht="13.5" customHeight="1"/>
    <row r="44" ht="13.5" customHeight="1"/>
    <row r="45" ht="13.5" customHeight="1"/>
    <row r="49" spans="2:6" ht="13.5">
      <c r="B49" s="177"/>
      <c r="C49" s="177"/>
      <c r="D49" s="177"/>
      <c r="E49" s="177"/>
      <c r="F49" s="177"/>
    </row>
    <row r="50" spans="2:6" ht="13.5">
      <c r="B50" s="177"/>
      <c r="C50" s="177"/>
      <c r="D50" s="177"/>
      <c r="E50" s="177"/>
      <c r="F50" s="177"/>
    </row>
    <row r="51" spans="2:6" ht="13.5">
      <c r="B51" s="177"/>
      <c r="C51" s="177"/>
      <c r="D51" s="177"/>
      <c r="E51" s="177"/>
      <c r="F51" s="177"/>
    </row>
    <row r="52" spans="2:6" ht="13.5">
      <c r="B52" s="177"/>
      <c r="C52" s="177"/>
      <c r="D52" s="177"/>
      <c r="E52" s="177"/>
      <c r="F52" s="177"/>
    </row>
    <row r="53" spans="2:6" ht="13.5">
      <c r="B53" s="178"/>
      <c r="C53" s="178"/>
      <c r="D53" s="178"/>
      <c r="E53" s="178"/>
      <c r="F53" s="178"/>
    </row>
    <row r="54" spans="2:6" ht="13.5">
      <c r="B54" s="178"/>
      <c r="C54" s="178"/>
      <c r="D54" s="178"/>
      <c r="E54" s="178"/>
      <c r="F54" s="178"/>
    </row>
    <row r="55" spans="2:6" ht="13.5">
      <c r="B55" s="178"/>
      <c r="C55" s="178"/>
      <c r="D55" s="178"/>
      <c r="E55" s="178"/>
      <c r="F55" s="178"/>
    </row>
    <row r="56" spans="2:6" ht="13.5">
      <c r="B56" s="179"/>
      <c r="C56" s="179"/>
      <c r="D56" s="179"/>
      <c r="E56" s="179"/>
      <c r="F56" s="179"/>
    </row>
    <row r="57" spans="2:6" ht="13.5">
      <c r="B57" s="179"/>
      <c r="C57" s="179"/>
      <c r="D57" s="179"/>
      <c r="E57" s="179"/>
      <c r="F57" s="179"/>
    </row>
    <row r="58" spans="2:6" ht="13.5">
      <c r="B58" s="179"/>
      <c r="C58" s="179"/>
      <c r="D58" s="179"/>
      <c r="E58" s="179"/>
      <c r="F58" s="179"/>
    </row>
    <row r="59" spans="2:6" ht="13.5">
      <c r="B59" s="179"/>
      <c r="C59" s="179"/>
      <c r="D59" s="179"/>
      <c r="E59" s="179"/>
      <c r="F59" s="179"/>
    </row>
    <row r="60" spans="2:6" ht="14.25">
      <c r="B60" s="140"/>
      <c r="C60" s="140"/>
      <c r="D60" s="140"/>
      <c r="E60" s="140"/>
      <c r="F60" s="140"/>
    </row>
    <row r="61" spans="2:6" ht="13.5">
      <c r="B61" s="172"/>
      <c r="C61" s="172"/>
      <c r="D61" s="172"/>
      <c r="E61" s="172"/>
      <c r="F61" s="172"/>
    </row>
    <row r="62" spans="2:6" ht="13.5">
      <c r="B62" s="172"/>
      <c r="C62" s="172"/>
      <c r="D62" s="172"/>
      <c r="E62" s="172"/>
      <c r="F62" s="172"/>
    </row>
    <row r="63" spans="2:6" ht="13.5">
      <c r="B63" s="172"/>
      <c r="C63" s="172"/>
      <c r="D63" s="172"/>
      <c r="E63" s="172"/>
      <c r="F63" s="172"/>
    </row>
    <row r="64" spans="2:6" ht="13.5">
      <c r="B64" s="172"/>
      <c r="C64" s="172"/>
      <c r="D64" s="172"/>
      <c r="E64" s="172"/>
      <c r="F64" s="172"/>
    </row>
    <row r="65" spans="2:6" ht="14.25">
      <c r="B65" s="141"/>
      <c r="C65" s="141"/>
      <c r="D65" s="141"/>
      <c r="E65" s="141"/>
      <c r="F65" s="141"/>
    </row>
    <row r="66" spans="2:6" ht="13.5" customHeight="1">
      <c r="B66" s="142"/>
      <c r="C66" s="142"/>
      <c r="D66" s="142"/>
      <c r="E66" s="142"/>
      <c r="F66" s="142"/>
    </row>
    <row r="67" spans="2:6" ht="13.5" customHeight="1">
      <c r="B67" s="142"/>
      <c r="C67" s="142"/>
      <c r="D67" s="142"/>
      <c r="E67" s="142"/>
      <c r="F67" s="142"/>
    </row>
    <row r="68" spans="2:6" ht="13.5" customHeight="1">
      <c r="B68" s="142"/>
      <c r="C68" s="142"/>
      <c r="D68" s="142"/>
      <c r="E68" s="142"/>
      <c r="F68" s="142"/>
    </row>
    <row r="69" spans="2:6" ht="13.5" customHeight="1">
      <c r="B69" s="142"/>
      <c r="C69" s="142"/>
      <c r="D69" s="142"/>
      <c r="E69" s="142"/>
      <c r="F69" s="142"/>
    </row>
    <row r="70" spans="2:6" ht="14.25">
      <c r="B70" s="141"/>
      <c r="C70" s="141"/>
      <c r="D70" s="141"/>
      <c r="E70" s="141"/>
      <c r="F70" s="141"/>
    </row>
    <row r="71" spans="2:6" ht="13.5" customHeight="1">
      <c r="B71" s="138"/>
      <c r="C71" s="138"/>
      <c r="D71" s="138"/>
      <c r="E71" s="138"/>
      <c r="F71" s="138"/>
    </row>
    <row r="72" spans="2:6" ht="13.5" customHeight="1">
      <c r="B72" s="138"/>
      <c r="C72" s="138"/>
      <c r="D72" s="138"/>
      <c r="E72" s="138"/>
      <c r="F72" s="138"/>
    </row>
    <row r="73" spans="2:6" ht="13.5" customHeight="1">
      <c r="B73" s="138"/>
      <c r="C73" s="138"/>
      <c r="D73" s="138"/>
      <c r="E73" s="138"/>
      <c r="F73" s="138"/>
    </row>
    <row r="74" spans="2:6" ht="13.5" customHeight="1">
      <c r="B74" s="138"/>
      <c r="C74" s="138"/>
      <c r="D74" s="138"/>
      <c r="E74" s="138"/>
      <c r="F74" s="138"/>
    </row>
    <row r="75" spans="2:6" ht="13.5" customHeight="1">
      <c r="B75" s="138"/>
      <c r="C75" s="138"/>
      <c r="D75" s="138"/>
      <c r="E75" s="138"/>
      <c r="F75" s="138"/>
    </row>
    <row r="76" spans="2:6" ht="13.5" customHeight="1">
      <c r="B76" s="138"/>
      <c r="C76" s="138"/>
      <c r="D76" s="138"/>
      <c r="E76" s="138"/>
      <c r="F76" s="138"/>
    </row>
  </sheetData>
  <sheetProtection selectLockedCells="1" selectUnlockedCells="1"/>
  <mergeCells count="28">
    <mergeCell ref="B3:F5"/>
    <mergeCell ref="B2:F2"/>
    <mergeCell ref="J21:K21"/>
    <mergeCell ref="J22:K22"/>
    <mergeCell ref="I20:I21"/>
    <mergeCell ref="J18:K18"/>
    <mergeCell ref="H2:K2"/>
    <mergeCell ref="J12:K12"/>
    <mergeCell ref="B18:F37"/>
    <mergeCell ref="B38:F38"/>
    <mergeCell ref="J36:K36"/>
    <mergeCell ref="J13:K13"/>
    <mergeCell ref="J14:K14"/>
    <mergeCell ref="J15:K15"/>
    <mergeCell ref="J20:K20"/>
    <mergeCell ref="J16:K16"/>
    <mergeCell ref="J19:K19"/>
    <mergeCell ref="B17:F17"/>
    <mergeCell ref="B61:F64"/>
    <mergeCell ref="H10:K10"/>
    <mergeCell ref="H11:K11"/>
    <mergeCell ref="J23:K23"/>
    <mergeCell ref="J17:K17"/>
    <mergeCell ref="B49:F52"/>
    <mergeCell ref="B53:F55"/>
    <mergeCell ref="J37:K37"/>
    <mergeCell ref="J38:K38"/>
    <mergeCell ref="B56:F59"/>
  </mergeCells>
  <printOptions horizontalCentered="1"/>
  <pageMargins left="0.38" right="0.2362204724409449" top="0.4" bottom="0.17" header="0.17" footer="0.17"/>
  <pageSetup fitToHeight="0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73"/>
  <sheetViews>
    <sheetView showGridLines="0" zoomScalePageLayoutView="0" workbookViewId="0" topLeftCell="A1">
      <pane ySplit="6" topLeftCell="A28" activePane="bottomLeft" state="frozen"/>
      <selection pane="topLeft" activeCell="H33" sqref="H33"/>
      <selection pane="bottomLeft" activeCell="E54" sqref="E54:G54"/>
    </sheetView>
  </sheetViews>
  <sheetFormatPr defaultColWidth="9.00390625" defaultRowHeight="13.5"/>
  <cols>
    <col min="1" max="1" width="4.00390625" style="7" customWidth="1"/>
    <col min="2" max="2" width="2.75390625" style="4" customWidth="1"/>
    <col min="3" max="3" width="24.125" style="4" customWidth="1"/>
    <col min="4" max="4" width="2.00390625" style="4" customWidth="1"/>
    <col min="5" max="5" width="8.625" style="6" customWidth="1"/>
    <col min="6" max="6" width="9.625" style="6" customWidth="1"/>
    <col min="7" max="7" width="5.50390625" style="6" customWidth="1"/>
    <col min="8" max="8" width="10.25390625" style="6" customWidth="1"/>
    <col min="9" max="9" width="9.50390625" style="6" customWidth="1"/>
    <col min="10" max="10" width="9.00390625" style="4" customWidth="1"/>
    <col min="11" max="11" width="18.875" style="4" customWidth="1"/>
    <col min="12" max="16384" width="9.00390625" style="4" customWidth="1"/>
  </cols>
  <sheetData>
    <row r="1" spans="1:3" ht="24">
      <c r="A1" s="131" t="s">
        <v>148</v>
      </c>
      <c r="C1" s="101" t="s">
        <v>297</v>
      </c>
    </row>
    <row r="2" ht="6.75" customHeight="1">
      <c r="C2" s="5"/>
    </row>
    <row r="3" spans="3:9" ht="14.25">
      <c r="C3" s="198" t="s">
        <v>116</v>
      </c>
      <c r="D3" s="198"/>
      <c r="E3" s="198"/>
      <c r="F3" s="197" t="s">
        <v>107</v>
      </c>
      <c r="G3" s="197"/>
      <c r="H3" s="197"/>
      <c r="I3" s="48" t="s">
        <v>114</v>
      </c>
    </row>
    <row r="4" spans="3:5" ht="13.5">
      <c r="C4" s="49" t="s">
        <v>115</v>
      </c>
      <c r="D4" s="49"/>
      <c r="E4" s="50"/>
    </row>
    <row r="5" ht="8.25" customHeight="1"/>
    <row r="6" spans="3:13" ht="38.25" customHeight="1">
      <c r="C6" s="188" t="s">
        <v>289</v>
      </c>
      <c r="D6" s="188"/>
      <c r="E6" s="188"/>
      <c r="F6" s="188"/>
      <c r="G6" s="188"/>
      <c r="H6" s="188"/>
      <c r="I6" s="188"/>
      <c r="J6" s="188"/>
      <c r="K6" s="188"/>
      <c r="L6" s="188"/>
      <c r="M6" s="116"/>
    </row>
    <row r="7" ht="13.5"/>
    <row r="8" ht="13.5"/>
    <row r="9" spans="2:8" ht="15.75" customHeight="1">
      <c r="B9" s="7"/>
      <c r="C9" s="134" t="s">
        <v>18</v>
      </c>
      <c r="E9" s="189"/>
      <c r="F9" s="189"/>
      <c r="G9" s="189"/>
      <c r="H9" s="9" t="s">
        <v>298</v>
      </c>
    </row>
    <row r="10" ht="4.5" customHeight="1">
      <c r="C10" s="133"/>
    </row>
    <row r="11" spans="2:8" ht="15.75" customHeight="1">
      <c r="B11" s="7" t="s">
        <v>243</v>
      </c>
      <c r="C11" s="134" t="s">
        <v>249</v>
      </c>
      <c r="E11" s="190"/>
      <c r="F11" s="190"/>
      <c r="G11" s="190"/>
      <c r="H11" s="9" t="s">
        <v>169</v>
      </c>
    </row>
    <row r="12" spans="3:9" ht="4.5" customHeight="1">
      <c r="C12" s="134"/>
      <c r="I12" s="4"/>
    </row>
    <row r="13" spans="2:8" ht="15.75" customHeight="1">
      <c r="B13" s="7" t="s">
        <v>243</v>
      </c>
      <c r="C13" s="134" t="s">
        <v>176</v>
      </c>
      <c r="E13" s="190"/>
      <c r="F13" s="190"/>
      <c r="G13" s="190"/>
      <c r="H13" s="9" t="s">
        <v>118</v>
      </c>
    </row>
    <row r="14" ht="4.5" customHeight="1">
      <c r="C14" s="134"/>
    </row>
    <row r="15" spans="2:7" ht="15.75" customHeight="1">
      <c r="B15" s="7" t="s">
        <v>243</v>
      </c>
      <c r="C15" s="134" t="s">
        <v>20</v>
      </c>
      <c r="E15" s="1"/>
      <c r="F15" s="6" t="s">
        <v>111</v>
      </c>
      <c r="G15" s="9"/>
    </row>
    <row r="16" ht="4.5" customHeight="1">
      <c r="C16" s="134"/>
    </row>
    <row r="17" spans="2:6" ht="15.75" customHeight="1">
      <c r="B17" s="7" t="s">
        <v>243</v>
      </c>
      <c r="C17" s="134" t="s">
        <v>19</v>
      </c>
      <c r="E17" s="1"/>
      <c r="F17" s="9" t="s">
        <v>106</v>
      </c>
    </row>
    <row r="18" ht="4.5" customHeight="1">
      <c r="C18" s="134"/>
    </row>
    <row r="19" spans="2:8" ht="15.75" customHeight="1">
      <c r="B19" s="7" t="s">
        <v>243</v>
      </c>
      <c r="C19" s="134" t="s">
        <v>95</v>
      </c>
      <c r="E19" s="190"/>
      <c r="F19" s="190"/>
      <c r="G19" s="190"/>
      <c r="H19" s="9" t="s">
        <v>106</v>
      </c>
    </row>
    <row r="20" ht="4.5" customHeight="1">
      <c r="C20" s="134"/>
    </row>
    <row r="21" spans="2:7" ht="15.75" customHeight="1">
      <c r="B21" s="7" t="s">
        <v>243</v>
      </c>
      <c r="C21" s="134" t="s">
        <v>96</v>
      </c>
      <c r="E21" s="1"/>
      <c r="F21" s="6" t="s">
        <v>113</v>
      </c>
      <c r="G21" s="9"/>
    </row>
    <row r="22" ht="4.5" customHeight="1">
      <c r="C22" s="134"/>
    </row>
    <row r="23" spans="2:6" ht="15.75" customHeight="1">
      <c r="B23" s="7" t="s">
        <v>243</v>
      </c>
      <c r="C23" s="134" t="s">
        <v>97</v>
      </c>
      <c r="E23" s="2"/>
      <c r="F23" s="91" t="s">
        <v>98</v>
      </c>
    </row>
    <row r="24" ht="4.5" customHeight="1">
      <c r="C24" s="133"/>
    </row>
    <row r="25" spans="2:11" ht="34.5" customHeight="1">
      <c r="B25" s="13" t="s">
        <v>243</v>
      </c>
      <c r="C25" s="132" t="s">
        <v>175</v>
      </c>
      <c r="E25" s="200"/>
      <c r="F25" s="192"/>
      <c r="G25" s="192"/>
      <c r="H25" s="192"/>
      <c r="I25" s="192"/>
      <c r="J25" s="192"/>
      <c r="K25" s="192"/>
    </row>
    <row r="26" ht="4.5" customHeight="1">
      <c r="C26" s="133"/>
    </row>
    <row r="27" spans="2:10" ht="15.75" customHeight="1">
      <c r="B27" s="7" t="s">
        <v>243</v>
      </c>
      <c r="C27" s="134" t="s">
        <v>250</v>
      </c>
      <c r="E27" s="190"/>
      <c r="F27" s="190"/>
      <c r="G27" s="190"/>
      <c r="H27" s="190"/>
      <c r="I27" s="190"/>
      <c r="J27" s="91" t="s">
        <v>112</v>
      </c>
    </row>
    <row r="28" ht="4.5" customHeight="1">
      <c r="C28" s="134"/>
    </row>
    <row r="29" spans="2:9" ht="15.75" customHeight="1">
      <c r="B29" s="7" t="s">
        <v>243</v>
      </c>
      <c r="C29" s="134" t="s">
        <v>251</v>
      </c>
      <c r="E29" s="190"/>
      <c r="F29" s="190"/>
      <c r="G29" s="190"/>
      <c r="H29" s="190"/>
      <c r="I29" s="190"/>
    </row>
    <row r="30" ht="4.5" customHeight="1">
      <c r="C30" s="134"/>
    </row>
    <row r="31" spans="2:10" ht="15.75" customHeight="1">
      <c r="B31" s="7" t="s">
        <v>243</v>
      </c>
      <c r="C31" s="134" t="s">
        <v>99</v>
      </c>
      <c r="E31" s="10" t="s">
        <v>101</v>
      </c>
      <c r="F31" s="199"/>
      <c r="G31" s="199"/>
      <c r="H31" s="55" t="b">
        <v>0</v>
      </c>
      <c r="I31" s="135" t="s">
        <v>167</v>
      </c>
      <c r="J31" s="15"/>
    </row>
    <row r="32" spans="3:10" ht="4.5" customHeight="1">
      <c r="C32" s="133"/>
      <c r="I32" s="16"/>
      <c r="J32" s="15"/>
    </row>
    <row r="33" spans="3:10" ht="15.75" customHeight="1">
      <c r="C33" s="11"/>
      <c r="E33" s="10" t="s">
        <v>102</v>
      </c>
      <c r="F33" s="199"/>
      <c r="G33" s="199"/>
      <c r="H33" s="55" t="b">
        <v>0</v>
      </c>
      <c r="I33" s="91" t="s">
        <v>168</v>
      </c>
      <c r="J33" s="15"/>
    </row>
    <row r="34" spans="6:10" ht="4.5" customHeight="1">
      <c r="F34" s="55"/>
      <c r="J34" s="6"/>
    </row>
    <row r="35" spans="3:9" ht="15.75" customHeight="1">
      <c r="C35" s="208" t="s">
        <v>12</v>
      </c>
      <c r="D35" s="208"/>
      <c r="E35" s="208"/>
      <c r="F35" s="3"/>
      <c r="G35" s="12" t="s">
        <v>166</v>
      </c>
      <c r="H35" s="3"/>
      <c r="I35" s="91" t="s">
        <v>119</v>
      </c>
    </row>
    <row r="36" ht="7.5" customHeight="1"/>
    <row r="37" spans="2:9" ht="15.75" customHeight="1">
      <c r="B37" s="7" t="s">
        <v>243</v>
      </c>
      <c r="C37" s="8" t="s">
        <v>17</v>
      </c>
      <c r="E37" s="191"/>
      <c r="F37" s="192"/>
      <c r="G37" s="192"/>
      <c r="H37" s="192"/>
      <c r="I37" s="192"/>
    </row>
    <row r="38" ht="4.5" customHeight="1"/>
    <row r="39" spans="2:9" ht="15.75" customHeight="1">
      <c r="B39" s="7" t="s">
        <v>243</v>
      </c>
      <c r="C39" s="8" t="s">
        <v>13</v>
      </c>
      <c r="E39" s="191"/>
      <c r="F39" s="192"/>
      <c r="G39" s="192"/>
      <c r="H39" s="192"/>
      <c r="I39" s="192"/>
    </row>
    <row r="40" spans="2:13" ht="24" customHeight="1">
      <c r="B40" s="7" t="s">
        <v>243</v>
      </c>
      <c r="C40" s="8" t="s">
        <v>8</v>
      </c>
      <c r="E40" s="201" t="s">
        <v>296</v>
      </c>
      <c r="F40" s="201"/>
      <c r="G40" s="201"/>
      <c r="H40" s="201"/>
      <c r="I40" s="201"/>
      <c r="J40" s="201"/>
      <c r="K40" s="201"/>
      <c r="L40" s="201"/>
      <c r="M40" s="117"/>
    </row>
    <row r="41" spans="3:10" ht="15.75" customHeight="1">
      <c r="C41" s="7" t="s">
        <v>103</v>
      </c>
      <c r="E41" s="193"/>
      <c r="F41" s="192"/>
      <c r="G41" s="192"/>
      <c r="H41" s="192"/>
      <c r="I41" s="192"/>
      <c r="J41" s="80" t="b">
        <v>0</v>
      </c>
    </row>
    <row r="42" ht="4.5" customHeight="1"/>
    <row r="43" spans="3:10" ht="15.75" customHeight="1">
      <c r="C43" s="7" t="s">
        <v>104</v>
      </c>
      <c r="E43" s="193"/>
      <c r="F43" s="192"/>
      <c r="G43" s="192"/>
      <c r="H43" s="192"/>
      <c r="I43" s="192"/>
      <c r="J43" s="80" t="b">
        <v>0</v>
      </c>
    </row>
    <row r="44" ht="5.25" customHeight="1"/>
    <row r="45" spans="2:10" ht="15.75" customHeight="1">
      <c r="B45" s="7" t="s">
        <v>243</v>
      </c>
      <c r="C45" s="8" t="s">
        <v>273</v>
      </c>
      <c r="E45" s="91" t="s">
        <v>299</v>
      </c>
      <c r="H45" s="91" t="s">
        <v>286</v>
      </c>
      <c r="J45" s="9"/>
    </row>
    <row r="46" ht="4.5" customHeight="1"/>
    <row r="47" spans="3:15" ht="15.75" customHeight="1">
      <c r="C47" s="136" t="s">
        <v>244</v>
      </c>
      <c r="E47" s="194"/>
      <c r="F47" s="194"/>
      <c r="G47" s="100"/>
      <c r="H47" s="168"/>
      <c r="I47" s="147"/>
      <c r="J47" s="80" t="b">
        <v>0</v>
      </c>
      <c r="N47" s="6"/>
      <c r="O47" s="6"/>
    </row>
    <row r="48" spans="3:15" ht="4.5" customHeight="1">
      <c r="C48" s="136"/>
      <c r="M48" s="6"/>
      <c r="N48" s="6"/>
      <c r="O48" s="6"/>
    </row>
    <row r="49" spans="3:15" ht="15.75" customHeight="1">
      <c r="C49" s="136" t="s">
        <v>245</v>
      </c>
      <c r="E49" s="194"/>
      <c r="F49" s="194"/>
      <c r="G49" s="100"/>
      <c r="H49" s="168"/>
      <c r="I49" s="147"/>
      <c r="J49" s="80" t="b">
        <v>0</v>
      </c>
      <c r="M49" s="6"/>
      <c r="N49" s="6"/>
      <c r="O49" s="6"/>
    </row>
    <row r="50" spans="3:15" ht="4.5" customHeight="1">
      <c r="C50" s="136"/>
      <c r="M50" s="6"/>
      <c r="N50" s="6"/>
      <c r="O50" s="6"/>
    </row>
    <row r="51" spans="3:15" ht="15.75" customHeight="1">
      <c r="C51" s="136" t="s">
        <v>246</v>
      </c>
      <c r="E51" s="194"/>
      <c r="F51" s="194"/>
      <c r="G51" s="100"/>
      <c r="H51" s="168"/>
      <c r="I51" s="147"/>
      <c r="J51" s="80" t="b">
        <v>0</v>
      </c>
      <c r="M51" s="6"/>
      <c r="N51" s="6"/>
      <c r="O51" s="6"/>
    </row>
    <row r="52" spans="13:15" ht="6.75" customHeight="1">
      <c r="M52" s="6"/>
      <c r="N52" s="6"/>
      <c r="O52" s="6"/>
    </row>
    <row r="53" spans="2:15" ht="15.75" customHeight="1">
      <c r="B53" s="7" t="s">
        <v>243</v>
      </c>
      <c r="C53" s="8" t="s">
        <v>270</v>
      </c>
      <c r="E53" s="161" t="s">
        <v>259</v>
      </c>
      <c r="M53" s="6"/>
      <c r="N53" s="6"/>
      <c r="O53" s="6"/>
    </row>
    <row r="54" spans="3:11" ht="15.75" customHeight="1">
      <c r="C54" s="136" t="s">
        <v>244</v>
      </c>
      <c r="E54" s="195"/>
      <c r="F54" s="195"/>
      <c r="G54" s="195"/>
      <c r="H54" s="148" t="s">
        <v>170</v>
      </c>
      <c r="I54" s="149"/>
      <c r="J54" s="150" t="s">
        <v>171</v>
      </c>
      <c r="K54" s="151"/>
    </row>
    <row r="55" spans="3:11" ht="4.5" customHeight="1">
      <c r="C55" s="136"/>
      <c r="H55" s="148"/>
      <c r="I55" s="150"/>
      <c r="J55" s="150"/>
      <c r="K55" s="151"/>
    </row>
    <row r="56" spans="3:11" ht="15.75" customHeight="1">
      <c r="C56" s="136" t="s">
        <v>245</v>
      </c>
      <c r="E56" s="195"/>
      <c r="F56" s="195"/>
      <c r="G56" s="195"/>
      <c r="H56" s="148" t="s">
        <v>170</v>
      </c>
      <c r="I56" s="149"/>
      <c r="J56" s="150" t="s">
        <v>171</v>
      </c>
      <c r="K56" s="151"/>
    </row>
    <row r="57" spans="3:11" ht="4.5" customHeight="1">
      <c r="C57" s="136"/>
      <c r="H57" s="148"/>
      <c r="I57" s="150"/>
      <c r="J57" s="150"/>
      <c r="K57" s="151"/>
    </row>
    <row r="58" spans="3:11" ht="15.75" customHeight="1">
      <c r="C58" s="136" t="s">
        <v>246</v>
      </c>
      <c r="E58" s="195"/>
      <c r="F58" s="195"/>
      <c r="G58" s="195"/>
      <c r="H58" s="148" t="s">
        <v>170</v>
      </c>
      <c r="I58" s="149"/>
      <c r="J58" s="150" t="s">
        <v>171</v>
      </c>
      <c r="K58" s="151"/>
    </row>
    <row r="59" spans="3:11" ht="4.5" customHeight="1">
      <c r="C59" s="136"/>
      <c r="H59" s="148"/>
      <c r="I59" s="150"/>
      <c r="J59" s="150"/>
      <c r="K59" s="151"/>
    </row>
    <row r="60" spans="3:11" ht="15.75" customHeight="1">
      <c r="C60" s="136" t="s">
        <v>247</v>
      </c>
      <c r="E60" s="195"/>
      <c r="F60" s="195"/>
      <c r="G60" s="195"/>
      <c r="H60" s="148" t="s">
        <v>170</v>
      </c>
      <c r="I60" s="149"/>
      <c r="J60" s="150" t="s">
        <v>171</v>
      </c>
      <c r="K60" s="151"/>
    </row>
    <row r="61" spans="3:11" ht="4.5" customHeight="1">
      <c r="C61" s="137"/>
      <c r="E61" s="96"/>
      <c r="F61" s="96"/>
      <c r="G61" s="96"/>
      <c r="H61" s="148"/>
      <c r="I61" s="150"/>
      <c r="J61" s="150"/>
      <c r="K61" s="151"/>
    </row>
    <row r="62" spans="3:11" ht="15.75" customHeight="1">
      <c r="C62" s="136" t="s">
        <v>248</v>
      </c>
      <c r="E62" s="195"/>
      <c r="F62" s="195"/>
      <c r="G62" s="195"/>
      <c r="H62" s="148" t="s">
        <v>170</v>
      </c>
      <c r="I62" s="149"/>
      <c r="J62" s="150" t="s">
        <v>171</v>
      </c>
      <c r="K62" s="151"/>
    </row>
    <row r="63" spans="5:11" ht="13.5" customHeight="1">
      <c r="E63" s="201"/>
      <c r="F63" s="201"/>
      <c r="G63" s="201"/>
      <c r="H63" s="201"/>
      <c r="I63" s="201"/>
      <c r="J63" s="201"/>
      <c r="K63" s="201"/>
    </row>
    <row r="64" spans="2:11" ht="13.5" hidden="1">
      <c r="B64" s="13" t="s">
        <v>243</v>
      </c>
      <c r="C64" s="14" t="s">
        <v>174</v>
      </c>
      <c r="E64" s="205" t="s">
        <v>239</v>
      </c>
      <c r="F64" s="205"/>
      <c r="G64" s="205"/>
      <c r="H64" s="205"/>
      <c r="I64" s="205"/>
      <c r="J64" s="205"/>
      <c r="K64" s="205"/>
    </row>
    <row r="65" spans="5:11" ht="17.25" customHeight="1" hidden="1">
      <c r="E65" s="120"/>
      <c r="F65" s="129" t="s">
        <v>172</v>
      </c>
      <c r="G65" s="121"/>
      <c r="H65" s="121"/>
      <c r="I65" s="120"/>
      <c r="J65" s="119" t="b">
        <v>0</v>
      </c>
      <c r="K65" s="121"/>
    </row>
    <row r="66" spans="5:11" ht="4.5" customHeight="1" hidden="1">
      <c r="E66" s="120"/>
      <c r="F66" s="120"/>
      <c r="G66" s="122"/>
      <c r="H66" s="121"/>
      <c r="I66" s="120"/>
      <c r="J66" s="121"/>
      <c r="K66" s="123"/>
    </row>
    <row r="67" spans="3:11" ht="3.75" customHeight="1" hidden="1">
      <c r="C67" s="95"/>
      <c r="E67" s="124"/>
      <c r="F67" s="124"/>
      <c r="G67" s="125"/>
      <c r="H67" s="124"/>
      <c r="I67" s="124"/>
      <c r="J67" s="126"/>
      <c r="K67" s="126"/>
    </row>
    <row r="68" spans="3:11" ht="23.25" customHeight="1" hidden="1">
      <c r="C68" s="134" t="s">
        <v>223</v>
      </c>
      <c r="E68" s="120"/>
      <c r="F68" s="129" t="s">
        <v>172</v>
      </c>
      <c r="G68" s="121"/>
      <c r="H68" s="121"/>
      <c r="I68" s="120"/>
      <c r="J68" s="119" t="b">
        <v>0</v>
      </c>
      <c r="K68" s="121"/>
    </row>
    <row r="69" spans="2:3" ht="15.75" customHeight="1" thickBot="1">
      <c r="B69" s="7" t="s">
        <v>276</v>
      </c>
      <c r="C69" s="118" t="s">
        <v>275</v>
      </c>
    </row>
    <row r="70" spans="1:11" ht="26.25" customHeight="1" thickBot="1">
      <c r="A70" s="202" t="s">
        <v>274</v>
      </c>
      <c r="B70" s="203"/>
      <c r="C70" s="203"/>
      <c r="E70" s="206" t="s">
        <v>235</v>
      </c>
      <c r="F70" s="207"/>
      <c r="G70" s="207"/>
      <c r="H70" s="207"/>
      <c r="I70" s="207"/>
      <c r="J70" s="127" t="b">
        <v>1</v>
      </c>
      <c r="K70" s="128"/>
    </row>
    <row r="71" spans="1:11" ht="110.25" customHeight="1">
      <c r="A71" s="203"/>
      <c r="B71" s="203"/>
      <c r="C71" s="203"/>
      <c r="E71" s="196" t="s">
        <v>290</v>
      </c>
      <c r="F71" s="196"/>
      <c r="G71" s="196"/>
      <c r="H71" s="196"/>
      <c r="I71" s="196"/>
      <c r="J71" s="196"/>
      <c r="K71" s="196"/>
    </row>
    <row r="72" ht="6.75" customHeight="1"/>
    <row r="73" spans="1:12" ht="43.5" customHeight="1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</row>
  </sheetData>
  <sheetProtection password="D92F" sheet="1" objects="1" scenarios="1" selectLockedCells="1"/>
  <mergeCells count="32">
    <mergeCell ref="A70:C71"/>
    <mergeCell ref="A73:L73"/>
    <mergeCell ref="E64:K64"/>
    <mergeCell ref="E70:I70"/>
    <mergeCell ref="E13:G13"/>
    <mergeCell ref="C35:E35"/>
    <mergeCell ref="E37:I37"/>
    <mergeCell ref="E54:G54"/>
    <mergeCell ref="E49:F49"/>
    <mergeCell ref="E40:L40"/>
    <mergeCell ref="E71:K71"/>
    <mergeCell ref="E47:F47"/>
    <mergeCell ref="F3:H3"/>
    <mergeCell ref="C3:E3"/>
    <mergeCell ref="F33:G33"/>
    <mergeCell ref="E19:G19"/>
    <mergeCell ref="E27:I27"/>
    <mergeCell ref="E25:K25"/>
    <mergeCell ref="F31:G31"/>
    <mergeCell ref="E63:K63"/>
    <mergeCell ref="E51:F51"/>
    <mergeCell ref="E41:I41"/>
    <mergeCell ref="E56:G56"/>
    <mergeCell ref="E62:G62"/>
    <mergeCell ref="E60:G60"/>
    <mergeCell ref="E58:G58"/>
    <mergeCell ref="C6:L6"/>
    <mergeCell ref="E9:G9"/>
    <mergeCell ref="E11:G11"/>
    <mergeCell ref="E29:I29"/>
    <mergeCell ref="E39:I39"/>
    <mergeCell ref="E43:I43"/>
  </mergeCells>
  <dataValidations count="3">
    <dataValidation type="list" allowBlank="1" showInputMessage="1" showErrorMessage="1" sqref="E54:F54 E60:F60 E58:F58 E56:F56 E62:F62">
      <formula1>科名</formula1>
    </dataValidation>
    <dataValidation type="list" allowBlank="1" showInputMessage="1" showErrorMessage="1" sqref="E17">
      <formula1>性別</formula1>
    </dataValidation>
    <dataValidation type="list" allowBlank="1" showInputMessage="1" showErrorMessage="1" sqref="H21 E19">
      <formula1>大学名</formula1>
    </dataValidation>
  </dataValidations>
  <hyperlinks>
    <hyperlink ref="F3" r:id="rId1" display="kensyu-och@h-osaki.jp"/>
  </hyperlinks>
  <printOptions/>
  <pageMargins left="0.23" right="0.2" top="0.43" bottom="0.25" header="1.19" footer="0.512"/>
  <pageSetup fitToHeight="0" fitToWidth="1"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H42"/>
  <sheetViews>
    <sheetView showGridLines="0" zoomScalePageLayoutView="0" workbookViewId="0" topLeftCell="A1">
      <pane ySplit="2" topLeftCell="A3" activePane="bottomLeft" state="frozen"/>
      <selection pane="topLeft" activeCell="H33" sqref="H33"/>
      <selection pane="bottomLeft" activeCell="AJ7" sqref="AJ7"/>
    </sheetView>
  </sheetViews>
  <sheetFormatPr defaultColWidth="9.00390625" defaultRowHeight="13.5"/>
  <cols>
    <col min="1" max="1" width="3.75390625" style="15" customWidth="1"/>
    <col min="2" max="3" width="2.00390625" style="15" customWidth="1"/>
    <col min="4" max="12" width="2.00390625" style="16" customWidth="1"/>
    <col min="13" max="22" width="5.00390625" style="16" customWidth="1"/>
    <col min="23" max="26" width="3.625" style="16" customWidth="1"/>
    <col min="27" max="27" width="3.625" style="15" customWidth="1"/>
    <col min="28" max="28" width="4.375" style="15" customWidth="1"/>
    <col min="29" max="33" width="4.625" style="15" customWidth="1"/>
    <col min="34" max="34" width="10.625" style="15" bestFit="1" customWidth="1"/>
    <col min="35" max="16384" width="9.00390625" style="15" customWidth="1"/>
  </cols>
  <sheetData>
    <row r="1" spans="1:30" ht="17.25" customHeight="1">
      <c r="A1" s="82"/>
      <c r="B1" s="90"/>
      <c r="C1" s="90"/>
      <c r="D1" s="90"/>
      <c r="E1" s="90"/>
      <c r="F1" s="89"/>
      <c r="G1" s="15"/>
      <c r="Y1" s="329" t="str">
        <f>IF('申込書（印刷用）'!AC1=TRUE,"インポート済",IF(SUM('申込書（印刷用）'!V24:V28)&gt;0,"インポート可","インポート不可"))</f>
        <v>インポート不可</v>
      </c>
      <c r="Z1" s="329"/>
      <c r="AA1" s="329"/>
      <c r="AB1" s="329"/>
      <c r="AC1" s="92" t="b">
        <v>0</v>
      </c>
      <c r="AD1" s="91" t="str">
        <f>IF(AA11="インポート可","←インポート後チェック（事務局用）","←事務局用")</f>
        <v>←事務局用</v>
      </c>
    </row>
    <row r="2" spans="1:7" ht="3.75" customHeight="1">
      <c r="A2" s="82"/>
      <c r="B2" s="90"/>
      <c r="C2" s="90"/>
      <c r="D2" s="90"/>
      <c r="E2" s="90"/>
      <c r="G2" s="89"/>
    </row>
    <row r="3" spans="2:28" ht="28.5">
      <c r="B3" s="294" t="s">
        <v>292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</row>
    <row r="4" spans="2:12" ht="19.5" customHeight="1">
      <c r="B4" s="300" t="s">
        <v>110</v>
      </c>
      <c r="C4" s="300"/>
      <c r="D4" s="300"/>
      <c r="E4" s="302">
        <f>IF('入力フォーム'!E9="","",'入力フォーム'!E9)</f>
      </c>
      <c r="F4" s="302"/>
      <c r="G4" s="302"/>
      <c r="H4" s="302"/>
      <c r="I4" s="302"/>
      <c r="J4" s="302"/>
      <c r="K4" s="302"/>
      <c r="L4" s="302"/>
    </row>
    <row r="6" spans="2:28" ht="21.75" customHeight="1">
      <c r="B6" s="17"/>
      <c r="C6" s="277" t="s">
        <v>105</v>
      </c>
      <c r="D6" s="277"/>
      <c r="E6" s="277"/>
      <c r="F6" s="277"/>
      <c r="G6" s="277"/>
      <c r="H6" s="277"/>
      <c r="I6" s="277"/>
      <c r="J6" s="277"/>
      <c r="K6" s="277"/>
      <c r="L6" s="18"/>
      <c r="M6" s="244">
        <f>IF('入力フォーム'!E11="","",'入力フォーム'!E11)</f>
      </c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59"/>
    </row>
    <row r="7" spans="2:28" ht="36.75" customHeight="1">
      <c r="B7" s="19"/>
      <c r="C7" s="288" t="s">
        <v>0</v>
      </c>
      <c r="D7" s="288"/>
      <c r="E7" s="288"/>
      <c r="F7" s="288"/>
      <c r="G7" s="288"/>
      <c r="H7" s="288"/>
      <c r="I7" s="288"/>
      <c r="J7" s="288"/>
      <c r="K7" s="288"/>
      <c r="L7" s="20"/>
      <c r="M7" s="246">
        <f>IF('入力フォーム'!E13="","",'入力フォーム'!E13)</f>
      </c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60"/>
    </row>
    <row r="8" spans="2:28" ht="27.75" customHeight="1">
      <c r="B8" s="22"/>
      <c r="C8" s="234" t="s">
        <v>1</v>
      </c>
      <c r="D8" s="234"/>
      <c r="E8" s="234"/>
      <c r="F8" s="234"/>
      <c r="G8" s="234"/>
      <c r="H8" s="234"/>
      <c r="I8" s="234"/>
      <c r="J8" s="234"/>
      <c r="K8" s="234"/>
      <c r="L8" s="23"/>
      <c r="M8" s="301">
        <f>IF('入力フォーム'!E15="","",'入力フォーム'!E15)</f>
      </c>
      <c r="N8" s="276"/>
      <c r="O8" s="276"/>
      <c r="P8" s="57" t="s">
        <v>10</v>
      </c>
      <c r="Q8" s="57"/>
      <c r="R8" s="276">
        <f>IF('入力フォーム'!E17="","",'入力フォーム'!E17)</f>
      </c>
      <c r="S8" s="276"/>
      <c r="T8" s="276"/>
      <c r="U8" s="57"/>
      <c r="V8" s="57"/>
      <c r="W8" s="57"/>
      <c r="X8" s="57"/>
      <c r="Y8" s="57"/>
      <c r="Z8" s="57"/>
      <c r="AA8" s="61"/>
      <c r="AB8" s="62"/>
    </row>
    <row r="9" spans="2:28" ht="27.75" customHeight="1">
      <c r="B9" s="22"/>
      <c r="C9" s="234" t="s">
        <v>2</v>
      </c>
      <c r="D9" s="234"/>
      <c r="E9" s="234"/>
      <c r="F9" s="234"/>
      <c r="G9" s="234"/>
      <c r="H9" s="234"/>
      <c r="I9" s="234"/>
      <c r="J9" s="234"/>
      <c r="K9" s="234"/>
      <c r="L9" s="23"/>
      <c r="M9" s="237">
        <f>IF('入力フォーム'!E19="","",'入力フォーム'!E19)</f>
      </c>
      <c r="N9" s="238"/>
      <c r="O9" s="238"/>
      <c r="P9" s="238"/>
      <c r="Q9" s="238"/>
      <c r="R9" s="238"/>
      <c r="S9" s="238"/>
      <c r="T9" s="238"/>
      <c r="U9" s="57">
        <f>IF('入力フォーム'!E21="","",'入力フォーム'!E21)</f>
      </c>
      <c r="V9" s="57" t="s">
        <v>11</v>
      </c>
      <c r="X9" s="57"/>
      <c r="Y9" s="57"/>
      <c r="Z9" s="57"/>
      <c r="AA9" s="61"/>
      <c r="AB9" s="62"/>
    </row>
    <row r="10" spans="2:28" ht="24.75" customHeight="1">
      <c r="B10" s="295"/>
      <c r="C10" s="235" t="s">
        <v>3</v>
      </c>
      <c r="D10" s="235"/>
      <c r="E10" s="235"/>
      <c r="F10" s="235"/>
      <c r="G10" s="235"/>
      <c r="H10" s="235"/>
      <c r="I10" s="235"/>
      <c r="J10" s="235"/>
      <c r="K10" s="235"/>
      <c r="L10" s="298"/>
      <c r="M10" s="63" t="s">
        <v>154</v>
      </c>
      <c r="N10" s="320">
        <f>IF('入力フォーム'!E23="","",'入力フォーム'!E23)</f>
      </c>
      <c r="O10" s="320"/>
      <c r="P10" s="320"/>
      <c r="Q10" s="320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66"/>
    </row>
    <row r="11" spans="2:28" ht="24.75" customHeight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9"/>
      <c r="M11" s="321">
        <f>IF('入力フォーム'!E25="","",'入力フォーム'!E25)</f>
      </c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60"/>
    </row>
    <row r="12" spans="2:28" ht="31.5" customHeight="1">
      <c r="B12" s="24"/>
      <c r="C12" s="235" t="s">
        <v>4</v>
      </c>
      <c r="D12" s="235"/>
      <c r="E12" s="235"/>
      <c r="F12" s="235"/>
      <c r="G12" s="235"/>
      <c r="H12" s="235"/>
      <c r="I12" s="235"/>
      <c r="J12" s="235"/>
      <c r="K12" s="235"/>
      <c r="L12" s="25"/>
      <c r="M12" s="317">
        <f>IF('入力フォーム'!E27="","",'入力フォーム'!E27)</f>
      </c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66"/>
    </row>
    <row r="13" spans="2:28" ht="31.5" customHeight="1">
      <c r="B13" s="22"/>
      <c r="C13" s="234" t="s">
        <v>5</v>
      </c>
      <c r="D13" s="234"/>
      <c r="E13" s="234"/>
      <c r="F13" s="234"/>
      <c r="G13" s="234"/>
      <c r="H13" s="234"/>
      <c r="I13" s="234"/>
      <c r="J13" s="234"/>
      <c r="K13" s="234"/>
      <c r="L13" s="23"/>
      <c r="M13" s="237">
        <f>IF('入力フォーム'!E29="","",'入力フォーム'!E29)</f>
      </c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62"/>
    </row>
    <row r="14" spans="2:28" ht="24.75" customHeight="1">
      <c r="B14" s="24"/>
      <c r="C14" s="235" t="s">
        <v>6</v>
      </c>
      <c r="D14" s="235"/>
      <c r="E14" s="235"/>
      <c r="F14" s="235"/>
      <c r="G14" s="235"/>
      <c r="H14" s="235"/>
      <c r="I14" s="235"/>
      <c r="J14" s="235"/>
      <c r="K14" s="235"/>
      <c r="L14" s="29"/>
      <c r="M14" s="211" t="s">
        <v>157</v>
      </c>
      <c r="N14" s="212"/>
      <c r="O14" s="293">
        <f>IF('入力フォーム'!F31="","",'入力フォーム'!F31)</f>
      </c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66"/>
    </row>
    <row r="15" spans="2:28" ht="24.75" customHeight="1">
      <c r="B15" s="30"/>
      <c r="C15" s="223" t="s">
        <v>159</v>
      </c>
      <c r="D15" s="223"/>
      <c r="E15" s="223"/>
      <c r="F15" s="223"/>
      <c r="G15" s="223"/>
      <c r="H15" s="223"/>
      <c r="I15" s="223"/>
      <c r="J15" s="223"/>
      <c r="K15" s="223"/>
      <c r="L15" s="31"/>
      <c r="M15" s="325" t="s">
        <v>158</v>
      </c>
      <c r="N15" s="326"/>
      <c r="O15" s="278">
        <f>IF('入力フォーム'!F33="","",'入力フォーム'!F33)</f>
      </c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67"/>
    </row>
    <row r="16" spans="2:28" ht="16.5" customHeight="1">
      <c r="B16" s="19"/>
      <c r="C16" s="236"/>
      <c r="D16" s="236"/>
      <c r="E16" s="236"/>
      <c r="F16" s="236"/>
      <c r="G16" s="236"/>
      <c r="H16" s="236"/>
      <c r="I16" s="236"/>
      <c r="J16" s="236"/>
      <c r="K16" s="236"/>
      <c r="L16" s="20"/>
      <c r="M16" s="239" t="s">
        <v>12</v>
      </c>
      <c r="N16" s="240"/>
      <c r="O16" s="240"/>
      <c r="P16" s="224">
        <f>IF('入力フォーム'!F35="","",'入力フォーム'!F35)</f>
      </c>
      <c r="Q16" s="224"/>
      <c r="R16" s="68" t="s">
        <v>155</v>
      </c>
      <c r="S16" s="279">
        <f>IF('入力フォーム'!H35="","",'入力フォーム'!H35)</f>
      </c>
      <c r="T16" s="279"/>
      <c r="U16" s="69"/>
      <c r="V16" s="69"/>
      <c r="W16" s="70"/>
      <c r="X16" s="70"/>
      <c r="Y16" s="70"/>
      <c r="Z16" s="70"/>
      <c r="AA16" s="70"/>
      <c r="AB16" s="60"/>
    </row>
    <row r="17" spans="2:28" ht="26.25" customHeight="1">
      <c r="B17" s="22"/>
      <c r="C17" s="234" t="s">
        <v>7</v>
      </c>
      <c r="D17" s="234"/>
      <c r="E17" s="234"/>
      <c r="F17" s="234"/>
      <c r="G17" s="234"/>
      <c r="H17" s="234"/>
      <c r="I17" s="234"/>
      <c r="J17" s="234"/>
      <c r="K17" s="234"/>
      <c r="L17" s="23"/>
      <c r="M17" s="34" t="s">
        <v>108</v>
      </c>
      <c r="N17" s="318">
        <f>IF('入力フォーム'!E37="","",'入力フォーム'!E37)</f>
      </c>
      <c r="O17" s="318"/>
      <c r="P17" s="318"/>
      <c r="Q17" s="318"/>
      <c r="R17" s="318"/>
      <c r="S17" s="318"/>
      <c r="T17" s="327" t="s">
        <v>109</v>
      </c>
      <c r="U17" s="327"/>
      <c r="V17" s="318">
        <f>IF('入力フォーム'!E39="","",'入力フォーム'!E39)</f>
      </c>
      <c r="W17" s="318"/>
      <c r="X17" s="318"/>
      <c r="Y17" s="318"/>
      <c r="Z17" s="318"/>
      <c r="AA17" s="318"/>
      <c r="AB17" s="319"/>
    </row>
    <row r="18" spans="2:28" ht="21" customHeight="1">
      <c r="B18" s="24"/>
      <c r="C18" s="235" t="s">
        <v>8</v>
      </c>
      <c r="D18" s="235"/>
      <c r="E18" s="235"/>
      <c r="F18" s="235"/>
      <c r="G18" s="235"/>
      <c r="H18" s="235"/>
      <c r="I18" s="235"/>
      <c r="J18" s="235"/>
      <c r="K18" s="235"/>
      <c r="L18" s="29"/>
      <c r="M18" s="211" t="s">
        <v>165</v>
      </c>
      <c r="N18" s="212"/>
      <c r="O18" s="212"/>
      <c r="P18" s="241">
        <f>IF('入力フォーム'!E41="","",'入力フォーム'!E41)</f>
      </c>
      <c r="Q18" s="241"/>
      <c r="R18" s="241"/>
      <c r="S18" s="241"/>
      <c r="T18" s="241"/>
      <c r="U18" s="241"/>
      <c r="V18" s="241"/>
      <c r="W18" s="241"/>
      <c r="X18" s="241"/>
      <c r="Y18" s="241"/>
      <c r="Z18" s="71"/>
      <c r="AA18" s="65"/>
      <c r="AB18" s="66"/>
    </row>
    <row r="19" spans="2:28" ht="21" customHeight="1">
      <c r="B19" s="19"/>
      <c r="C19" s="223" t="s">
        <v>160</v>
      </c>
      <c r="D19" s="223"/>
      <c r="E19" s="223"/>
      <c r="F19" s="223"/>
      <c r="G19" s="223"/>
      <c r="H19" s="223"/>
      <c r="I19" s="223"/>
      <c r="J19" s="223"/>
      <c r="K19" s="223"/>
      <c r="L19" s="20"/>
      <c r="M19" s="229" t="s">
        <v>156</v>
      </c>
      <c r="N19" s="230"/>
      <c r="O19" s="230"/>
      <c r="P19" s="232">
        <f>IF('入力フォーム'!E43="","",'入力フォーム'!E43)</f>
      </c>
      <c r="Q19" s="232"/>
      <c r="R19" s="232"/>
      <c r="S19" s="232"/>
      <c r="T19" s="232"/>
      <c r="U19" s="232"/>
      <c r="V19" s="232"/>
      <c r="W19" s="232"/>
      <c r="X19" s="232"/>
      <c r="Y19" s="232"/>
      <c r="Z19" s="72"/>
      <c r="AA19" s="73"/>
      <c r="AB19" s="60"/>
    </row>
    <row r="20" spans="2:33" ht="26.25" customHeight="1">
      <c r="B20" s="282" t="s">
        <v>9</v>
      </c>
      <c r="C20" s="283"/>
      <c r="D20" s="242" t="s">
        <v>14</v>
      </c>
      <c r="E20" s="243"/>
      <c r="F20" s="243"/>
      <c r="G20" s="243"/>
      <c r="H20" s="243"/>
      <c r="I20" s="243"/>
      <c r="J20" s="243"/>
      <c r="K20" s="243"/>
      <c r="L20" s="18"/>
      <c r="M20" s="84" t="b">
        <v>0</v>
      </c>
      <c r="N20" s="145"/>
      <c r="O20" s="226">
        <f>IF('入力フォーム'!E47="","",'入力フォーム'!E47)</f>
      </c>
      <c r="P20" s="226"/>
      <c r="Q20" s="226"/>
      <c r="R20" s="162"/>
      <c r="S20" s="231">
        <f>IF('入力フォーム'!J47=TRUE,"どの時間帯でも可",IF('入力フォーム'!H47="","",TEXT('入力フォーム'!H47,"h:mm;@")&amp;"～"&amp;TEXT('入力フォーム'!H47+0.0138888888888889,"h:mm;@")))</f>
      </c>
      <c r="T20" s="231"/>
      <c r="U20" s="231"/>
      <c r="V20" s="291"/>
      <c r="W20" s="291"/>
      <c r="X20" s="291"/>
      <c r="Y20" s="291"/>
      <c r="Z20" s="291"/>
      <c r="AA20" s="291"/>
      <c r="AB20" s="292"/>
      <c r="AC20" s="306"/>
      <c r="AD20" s="307"/>
      <c r="AE20" s="307"/>
      <c r="AF20" s="307"/>
      <c r="AG20" s="307"/>
    </row>
    <row r="21" spans="2:34" ht="26.25" customHeight="1">
      <c r="B21" s="284"/>
      <c r="C21" s="285"/>
      <c r="D21" s="304" t="s">
        <v>15</v>
      </c>
      <c r="E21" s="305"/>
      <c r="F21" s="305"/>
      <c r="G21" s="305"/>
      <c r="H21" s="305"/>
      <c r="I21" s="305"/>
      <c r="J21" s="305"/>
      <c r="K21" s="305"/>
      <c r="L21" s="36"/>
      <c r="M21" s="85" t="b">
        <v>0</v>
      </c>
      <c r="N21" s="146"/>
      <c r="O21" s="225">
        <f>IF('入力フォーム'!E49="","",'入力フォーム'!E49)</f>
      </c>
      <c r="P21" s="225"/>
      <c r="Q21" s="225"/>
      <c r="R21" s="163"/>
      <c r="S21" s="220">
        <f>IF('入力フォーム'!J49=TRUE,"どの時間帯でも可",IF('入力フォーム'!H49="","",TEXT('入力フォーム'!H49,"h:mm;@")&amp;"～"&amp;TEXT('入力フォーム'!H49+0.0138888888888889,"h:mm;@")))</f>
      </c>
      <c r="T21" s="220"/>
      <c r="U21" s="220"/>
      <c r="V21" s="289"/>
      <c r="W21" s="289"/>
      <c r="X21" s="289"/>
      <c r="Y21" s="289"/>
      <c r="Z21" s="289"/>
      <c r="AA21" s="289"/>
      <c r="AB21" s="290"/>
      <c r="AC21" s="306"/>
      <c r="AD21" s="307"/>
      <c r="AE21" s="307"/>
      <c r="AF21" s="307"/>
      <c r="AG21" s="307"/>
      <c r="AH21" s="169"/>
    </row>
    <row r="22" spans="2:33" ht="26.25" customHeight="1">
      <c r="B22" s="286"/>
      <c r="C22" s="287"/>
      <c r="D22" s="304" t="s">
        <v>16</v>
      </c>
      <c r="E22" s="305"/>
      <c r="F22" s="305"/>
      <c r="G22" s="305"/>
      <c r="H22" s="305"/>
      <c r="I22" s="305"/>
      <c r="J22" s="305"/>
      <c r="K22" s="305"/>
      <c r="L22" s="36"/>
      <c r="M22" s="86" t="b">
        <v>0</v>
      </c>
      <c r="N22" s="146"/>
      <c r="O22" s="225">
        <f>IF('入力フォーム'!E51="","",'入力フォーム'!E51)</f>
      </c>
      <c r="P22" s="225"/>
      <c r="Q22" s="225"/>
      <c r="R22" s="163"/>
      <c r="S22" s="316">
        <f>IF('入力フォーム'!J51=TRUE,"どの時間帯でも可",IF('入力フォーム'!H51="","",TEXT('入力フォーム'!H51,"h:mm;@")&amp;"～"&amp;TEXT('入力フォーム'!H51+0.0138888888888889,"h:mm;@")))</f>
      </c>
      <c r="T22" s="316"/>
      <c r="U22" s="316"/>
      <c r="V22" s="209"/>
      <c r="W22" s="209"/>
      <c r="X22" s="209"/>
      <c r="Y22" s="209"/>
      <c r="Z22" s="209"/>
      <c r="AA22" s="209"/>
      <c r="AB22" s="210"/>
      <c r="AC22" s="306"/>
      <c r="AD22" s="307"/>
      <c r="AE22" s="307"/>
      <c r="AF22" s="307"/>
      <c r="AG22" s="307"/>
    </row>
    <row r="23" spans="2:33" ht="23.25" customHeight="1">
      <c r="B23" s="282"/>
      <c r="C23" s="35"/>
      <c r="D23" s="37"/>
      <c r="E23" s="37"/>
      <c r="F23" s="37"/>
      <c r="G23" s="37"/>
      <c r="H23" s="37"/>
      <c r="I23" s="37"/>
      <c r="J23" s="37"/>
      <c r="K23" s="37"/>
      <c r="L23" s="25"/>
      <c r="M23" s="38" t="s">
        <v>278</v>
      </c>
      <c r="N23" s="263" t="s">
        <v>271</v>
      </c>
      <c r="O23" s="264"/>
      <c r="P23" s="264"/>
      <c r="Q23" s="264"/>
      <c r="R23" s="264"/>
      <c r="S23" s="264"/>
      <c r="T23" s="264"/>
      <c r="U23" s="264"/>
      <c r="V23" s="269" t="s">
        <v>272</v>
      </c>
      <c r="W23" s="270"/>
      <c r="X23" s="270"/>
      <c r="Y23" s="270"/>
      <c r="Z23" s="270"/>
      <c r="AA23" s="270"/>
      <c r="AB23" s="271"/>
      <c r="AC23" s="310"/>
      <c r="AD23" s="311"/>
      <c r="AE23" s="311"/>
      <c r="AF23" s="311"/>
      <c r="AG23" s="311"/>
    </row>
    <row r="24" spans="2:33" ht="19.5" customHeight="1">
      <c r="B24" s="284"/>
      <c r="D24" s="303" t="s">
        <v>270</v>
      </c>
      <c r="E24" s="303"/>
      <c r="F24" s="303"/>
      <c r="G24" s="303"/>
      <c r="H24" s="303"/>
      <c r="I24" s="303"/>
      <c r="J24" s="303"/>
      <c r="K24" s="81"/>
      <c r="L24" s="31"/>
      <c r="M24" s="39">
        <v>1</v>
      </c>
      <c r="N24" s="227">
        <f>IF('入力フォーム'!E54="","",IF('入力フォーム'!E54="救 急(夜間のみ)",'入力フォーム'!E54,'入力フォーム'!E54))</f>
      </c>
      <c r="O24" s="228"/>
      <c r="P24" s="228"/>
      <c r="Q24" s="228"/>
      <c r="R24" s="228"/>
      <c r="S24" s="77"/>
      <c r="T24" s="274"/>
      <c r="U24" s="275"/>
      <c r="V24" s="272">
        <f>IF(N24="","","OK")</f>
      </c>
      <c r="W24" s="273"/>
      <c r="X24" s="273"/>
      <c r="Y24" s="103">
        <f>IF(V24="","",IF('入力フォーム'!I54&gt;1,"～",""))</f>
      </c>
      <c r="Z24" s="312">
        <f>IF(V24="","",IF('入力フォーム'!I54&gt;1,V24+1,""))</f>
      </c>
      <c r="AA24" s="312"/>
      <c r="AB24" s="313"/>
      <c r="AC24" s="308">
        <f>IF(AND(B1="",OR(V24&lt;&gt;"",V25&lt;&gt;"",V26&lt;&gt;"",V27&lt;&gt;"",V28&lt;&gt;"")),"日程調整後，左表の「見学日」に日付を入力し，上のチェックが「インポート可」となったら上書き保存。その後Accessでインポートしてください。","")</f>
      </c>
      <c r="AD24" s="309"/>
      <c r="AE24" s="309"/>
      <c r="AF24" s="309"/>
      <c r="AG24" s="309"/>
    </row>
    <row r="25" spans="2:33" ht="19.5" customHeight="1">
      <c r="B25" s="284"/>
      <c r="C25" s="223"/>
      <c r="D25" s="223"/>
      <c r="E25" s="223"/>
      <c r="F25" s="223"/>
      <c r="G25" s="223"/>
      <c r="H25" s="223"/>
      <c r="I25" s="223"/>
      <c r="J25" s="223"/>
      <c r="K25" s="223"/>
      <c r="L25" s="233"/>
      <c r="M25" s="40">
        <v>2</v>
      </c>
      <c r="N25" s="250">
        <f>IF('入力フォーム'!E56="","",IF('入力フォーム'!E56="救 急(夜間のみ)",'入力フォーム'!E56,'入力フォーム'!E56))</f>
      </c>
      <c r="O25" s="251"/>
      <c r="P25" s="251"/>
      <c r="Q25" s="251"/>
      <c r="R25" s="251"/>
      <c r="S25" s="78"/>
      <c r="T25" s="218"/>
      <c r="U25" s="218"/>
      <c r="V25" s="265"/>
      <c r="W25" s="266"/>
      <c r="X25" s="266"/>
      <c r="Y25" s="104">
        <f>IF(V25="","",IF('入力フォーム'!I56&gt;1,"～",""))</f>
      </c>
      <c r="Z25" s="267">
        <f>IF(V25="","",IF('入力フォーム'!I56&gt;1,V25+1,""))</f>
      </c>
      <c r="AA25" s="267"/>
      <c r="AB25" s="268"/>
      <c r="AC25" s="308"/>
      <c r="AD25" s="309"/>
      <c r="AE25" s="309"/>
      <c r="AF25" s="309"/>
      <c r="AG25" s="309"/>
    </row>
    <row r="26" spans="2:33" ht="19.5" customHeight="1">
      <c r="B26" s="284"/>
      <c r="C26" s="280"/>
      <c r="D26" s="280"/>
      <c r="E26" s="280"/>
      <c r="F26" s="280"/>
      <c r="G26" s="280"/>
      <c r="H26" s="280"/>
      <c r="I26" s="280"/>
      <c r="J26" s="280"/>
      <c r="K26" s="280"/>
      <c r="L26" s="281"/>
      <c r="M26" s="40">
        <v>3</v>
      </c>
      <c r="N26" s="250">
        <f>IF('入力フォーム'!E58="","",IF('入力フォーム'!E58="救 急(夜間のみ)",'入力フォーム'!E58,'入力フォーム'!E58))</f>
      </c>
      <c r="O26" s="251"/>
      <c r="P26" s="251"/>
      <c r="Q26" s="251"/>
      <c r="R26" s="251"/>
      <c r="S26" s="78"/>
      <c r="T26" s="218"/>
      <c r="U26" s="218"/>
      <c r="V26" s="265"/>
      <c r="W26" s="266"/>
      <c r="X26" s="266"/>
      <c r="Y26" s="104">
        <f>IF(V26="","",IF('入力フォーム'!I58&gt;1,"～",""))</f>
      </c>
      <c r="Z26" s="267">
        <f>IF(V26="","",IF('入力フォーム'!I58&gt;1,V26+1,""))</f>
      </c>
      <c r="AA26" s="267"/>
      <c r="AB26" s="268"/>
      <c r="AC26" s="308"/>
      <c r="AD26" s="309"/>
      <c r="AE26" s="309"/>
      <c r="AF26" s="309"/>
      <c r="AG26" s="309"/>
    </row>
    <row r="27" spans="2:33" ht="19.5" customHeight="1">
      <c r="B27" s="284"/>
      <c r="C27" s="52"/>
      <c r="D27" s="52"/>
      <c r="E27" s="52"/>
      <c r="F27" s="52"/>
      <c r="G27" s="52"/>
      <c r="H27" s="52"/>
      <c r="I27" s="52"/>
      <c r="J27" s="52"/>
      <c r="K27" s="52"/>
      <c r="L27" s="51"/>
      <c r="M27" s="40">
        <v>4</v>
      </c>
      <c r="N27" s="250">
        <f>IF('入力フォーム'!E60="","",IF('入力フォーム'!E60="救 急(夜間のみ)",'入力フォーム'!E60,'入力フォーム'!E60))</f>
      </c>
      <c r="O27" s="251"/>
      <c r="P27" s="251"/>
      <c r="Q27" s="251"/>
      <c r="R27" s="251"/>
      <c r="S27" s="78"/>
      <c r="T27" s="218"/>
      <c r="U27" s="218"/>
      <c r="V27" s="265"/>
      <c r="W27" s="266"/>
      <c r="X27" s="266"/>
      <c r="Y27" s="104">
        <f>IF(V27="","",IF('入力フォーム'!I60&gt;1,"～",""))</f>
      </c>
      <c r="Z27" s="267">
        <f>IF(V27="","",IF('入力フォーム'!I60&gt;1,V27+1,""))</f>
      </c>
      <c r="AA27" s="267"/>
      <c r="AB27" s="268"/>
      <c r="AC27" s="308"/>
      <c r="AD27" s="309"/>
      <c r="AE27" s="309"/>
      <c r="AF27" s="309"/>
      <c r="AG27" s="309"/>
    </row>
    <row r="28" spans="2:33" ht="19.5" customHeight="1">
      <c r="B28" s="286"/>
      <c r="C28" s="221"/>
      <c r="D28" s="221"/>
      <c r="E28" s="221"/>
      <c r="F28" s="221"/>
      <c r="G28" s="221"/>
      <c r="H28" s="221"/>
      <c r="I28" s="221"/>
      <c r="J28" s="221"/>
      <c r="K28" s="221"/>
      <c r="L28" s="222"/>
      <c r="M28" s="56">
        <v>5</v>
      </c>
      <c r="N28" s="323">
        <f>IF('入力フォーム'!E62="","",IF('入力フォーム'!E62="救 急(夜間のみ)",'入力フォーム'!E62,'入力フォーム'!E62))</f>
      </c>
      <c r="O28" s="324"/>
      <c r="P28" s="324"/>
      <c r="Q28" s="324"/>
      <c r="R28" s="324"/>
      <c r="S28" s="79"/>
      <c r="T28" s="328"/>
      <c r="U28" s="328"/>
      <c r="V28" s="257"/>
      <c r="W28" s="258"/>
      <c r="X28" s="258"/>
      <c r="Y28" s="105">
        <f>IF(V28="","",IF('入力フォーム'!I62&gt;1,"～",""))</f>
      </c>
      <c r="Z28" s="314">
        <f>IF(V28="","",IF('入力フォーム'!I62&gt;1,V28+1,""))</f>
      </c>
      <c r="AA28" s="314"/>
      <c r="AB28" s="315"/>
      <c r="AC28" s="308"/>
      <c r="AD28" s="309"/>
      <c r="AE28" s="309"/>
      <c r="AF28" s="309"/>
      <c r="AG28" s="309"/>
    </row>
    <row r="29" spans="2:33" ht="18.75" customHeight="1" hidden="1">
      <c r="B29" s="94"/>
      <c r="C29" s="219" t="s">
        <v>173</v>
      </c>
      <c r="D29" s="219"/>
      <c r="E29" s="219"/>
      <c r="F29" s="219"/>
      <c r="G29" s="219"/>
      <c r="H29" s="219"/>
      <c r="I29" s="219"/>
      <c r="J29" s="219"/>
      <c r="K29" s="219"/>
      <c r="L29" s="97"/>
      <c r="M29" s="98"/>
      <c r="N29" s="262">
        <f>IF('入力フォーム'!J65=TRUE,"※宿泊施設の利用を希望します。","")</f>
      </c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99"/>
      <c r="AC29" s="93"/>
      <c r="AD29" s="93"/>
      <c r="AE29" s="93"/>
      <c r="AF29" s="93"/>
      <c r="AG29" s="93"/>
    </row>
    <row r="30" spans="2:28" ht="20.25" customHeight="1" hidden="1">
      <c r="B30" s="112"/>
      <c r="C30" s="219" t="s">
        <v>223</v>
      </c>
      <c r="D30" s="219"/>
      <c r="E30" s="219"/>
      <c r="F30" s="219"/>
      <c r="G30" s="219"/>
      <c r="H30" s="219"/>
      <c r="I30" s="219"/>
      <c r="J30" s="219"/>
      <c r="K30" s="219"/>
      <c r="L30" s="113"/>
      <c r="M30" s="114"/>
      <c r="N30" s="262">
        <f>IF('入力フォーム'!J68=TRUE,"※駐車場の利用を希望します。","")</f>
      </c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115"/>
    </row>
    <row r="31" spans="2:28" ht="19.5" customHeight="1" hidden="1">
      <c r="B31" s="252" t="s">
        <v>267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4"/>
      <c r="M31" s="259" t="str">
        <f>IF('入力フォーム'!J70=TRUE,"※見学中に臨床支援センター部長との面談（30分程度）予定です。面談の際はよろしくお願いします。","")</f>
        <v>※見学中に臨床支援センター部長との面談（30分程度）予定です。面談の際はよろしくお願いします。</v>
      </c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1"/>
    </row>
    <row r="32" spans="2:28" ht="108" customHeight="1">
      <c r="B32" s="30"/>
      <c r="C32" s="216" t="s">
        <v>185</v>
      </c>
      <c r="D32" s="217"/>
      <c r="E32" s="217"/>
      <c r="F32" s="217"/>
      <c r="G32" s="217"/>
      <c r="H32" s="217"/>
      <c r="I32" s="217"/>
      <c r="J32" s="217"/>
      <c r="K32" s="217"/>
      <c r="L32" s="41"/>
      <c r="M32" s="42"/>
      <c r="N32" s="255" t="str">
        <f>IF('入力フォーム'!E71="","",'入力フォーム'!E71)</f>
        <v>（入力例）病院見学に伺っていませんが，選考試験は受けることはできますか？
選考試験日に，コロナウイルスの関係で県外移動ができない状況の時は，オンライン面接など行う予定はありますか？</v>
      </c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32"/>
    </row>
    <row r="33" spans="2:28" ht="9.7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21"/>
    </row>
    <row r="34" spans="2:28" ht="9.75" customHeight="1">
      <c r="B34" s="10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10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09"/>
    </row>
    <row r="35" spans="4:12" ht="9.75" customHeight="1">
      <c r="D35" s="215"/>
      <c r="E35" s="215"/>
      <c r="F35" s="45"/>
      <c r="G35" s="45"/>
      <c r="H35" s="45"/>
      <c r="I35" s="45"/>
      <c r="J35" s="45"/>
      <c r="K35" s="45"/>
      <c r="L35" s="45"/>
    </row>
    <row r="36" spans="2:28" ht="18.75" customHeight="1">
      <c r="B36" s="24"/>
      <c r="C36" s="214" t="s">
        <v>117</v>
      </c>
      <c r="D36" s="214"/>
      <c r="E36" s="214"/>
      <c r="F36" s="214"/>
      <c r="G36" s="214"/>
      <c r="H36" s="214"/>
      <c r="I36" s="214"/>
      <c r="J36" s="214"/>
      <c r="K36" s="214"/>
      <c r="L36" s="29"/>
      <c r="M36" s="26"/>
      <c r="N36" s="26"/>
      <c r="O36" s="26"/>
      <c r="P36" s="26"/>
      <c r="Q36" s="74" t="s">
        <v>153</v>
      </c>
      <c r="R36" s="26"/>
      <c r="S36" s="26"/>
      <c r="T36" s="26"/>
      <c r="U36" s="26"/>
      <c r="V36" s="26"/>
      <c r="W36" s="26"/>
      <c r="X36" s="26"/>
      <c r="Y36" s="26"/>
      <c r="Z36" s="26"/>
      <c r="AA36" s="27"/>
      <c r="AB36" s="28"/>
    </row>
    <row r="37" spans="2:28" ht="15" customHeight="1">
      <c r="B37" s="30"/>
      <c r="C37" s="46"/>
      <c r="D37" s="213" t="s">
        <v>161</v>
      </c>
      <c r="E37" s="213"/>
      <c r="F37" s="213"/>
      <c r="G37" s="213"/>
      <c r="H37" s="213"/>
      <c r="I37" s="213"/>
      <c r="J37" s="213"/>
      <c r="K37" s="213"/>
      <c r="L37" s="213"/>
      <c r="M37" s="58"/>
      <c r="N37" s="41"/>
      <c r="O37" s="249"/>
      <c r="P37" s="249"/>
      <c r="Q37" s="75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32"/>
    </row>
    <row r="38" spans="2:28" ht="15" customHeight="1">
      <c r="B38" s="30"/>
      <c r="C38" s="46"/>
      <c r="D38" s="213" t="s">
        <v>162</v>
      </c>
      <c r="E38" s="213"/>
      <c r="F38" s="213"/>
      <c r="G38" s="213"/>
      <c r="H38" s="213"/>
      <c r="I38" s="213"/>
      <c r="J38" s="213"/>
      <c r="K38" s="213"/>
      <c r="L38" s="213"/>
      <c r="M38" s="58"/>
      <c r="N38" s="41"/>
      <c r="O38" s="249"/>
      <c r="P38" s="249"/>
      <c r="Q38" s="75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32"/>
    </row>
    <row r="39" spans="2:28" ht="15" customHeight="1">
      <c r="B39" s="30"/>
      <c r="C39" s="46"/>
      <c r="D39" s="213" t="s">
        <v>163</v>
      </c>
      <c r="E39" s="213"/>
      <c r="F39" s="213"/>
      <c r="G39" s="213"/>
      <c r="H39" s="213"/>
      <c r="I39" s="213"/>
      <c r="J39" s="213"/>
      <c r="K39" s="213"/>
      <c r="L39" s="213"/>
      <c r="M39" s="58"/>
      <c r="N39" s="41"/>
      <c r="O39" s="249"/>
      <c r="P39" s="249"/>
      <c r="Q39" s="75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32"/>
    </row>
    <row r="40" spans="2:28" ht="15" customHeight="1">
      <c r="B40" s="30"/>
      <c r="C40" s="46"/>
      <c r="D40" s="213" t="s">
        <v>164</v>
      </c>
      <c r="E40" s="213"/>
      <c r="F40" s="213"/>
      <c r="G40" s="213"/>
      <c r="H40" s="213"/>
      <c r="I40" s="213"/>
      <c r="J40" s="213"/>
      <c r="K40" s="213"/>
      <c r="L40" s="213"/>
      <c r="M40" s="58"/>
      <c r="N40" s="41"/>
      <c r="O40" s="108"/>
      <c r="P40" s="108"/>
      <c r="Q40" s="75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32"/>
    </row>
    <row r="41" spans="2:28" ht="15" customHeight="1">
      <c r="B41" s="30"/>
      <c r="C41" s="46"/>
      <c r="D41" s="213" t="s">
        <v>224</v>
      </c>
      <c r="E41" s="213"/>
      <c r="F41" s="213"/>
      <c r="G41" s="213"/>
      <c r="H41" s="213"/>
      <c r="I41" s="213"/>
      <c r="J41" s="213"/>
      <c r="K41" s="213"/>
      <c r="L41" s="213"/>
      <c r="M41" s="58"/>
      <c r="N41" s="41"/>
      <c r="O41" s="108"/>
      <c r="P41" s="108"/>
      <c r="Q41" s="75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32"/>
    </row>
    <row r="42" spans="2:28" ht="6" customHeight="1">
      <c r="B42" s="19"/>
      <c r="C42" s="3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48"/>
      <c r="P42" s="248"/>
      <c r="Q42" s="76"/>
      <c r="R42" s="47"/>
      <c r="S42" s="47"/>
      <c r="T42" s="47"/>
      <c r="U42" s="47"/>
      <c r="V42" s="47"/>
      <c r="W42" s="47"/>
      <c r="X42" s="47"/>
      <c r="Y42" s="47"/>
      <c r="Z42" s="47"/>
      <c r="AA42" s="33"/>
      <c r="AB42" s="21"/>
    </row>
  </sheetData>
  <sheetProtection formatCells="0" selectLockedCells="1"/>
  <mergeCells count="107">
    <mergeCell ref="D41:L41"/>
    <mergeCell ref="C29:K29"/>
    <mergeCell ref="N29:AA29"/>
    <mergeCell ref="T28:U28"/>
    <mergeCell ref="D37:L37"/>
    <mergeCell ref="Y1:AB1"/>
    <mergeCell ref="N26:R26"/>
    <mergeCell ref="T26:U26"/>
    <mergeCell ref="T27:U27"/>
    <mergeCell ref="N25:R25"/>
    <mergeCell ref="Z28:AB28"/>
    <mergeCell ref="S22:U22"/>
    <mergeCell ref="M12:AA12"/>
    <mergeCell ref="N17:S17"/>
    <mergeCell ref="V17:AB17"/>
    <mergeCell ref="N10:Q10"/>
    <mergeCell ref="M11:AA11"/>
    <mergeCell ref="N28:R28"/>
    <mergeCell ref="M15:N15"/>
    <mergeCell ref="T17:U17"/>
    <mergeCell ref="B23:B28"/>
    <mergeCell ref="D24:J24"/>
    <mergeCell ref="D21:K21"/>
    <mergeCell ref="D22:K22"/>
    <mergeCell ref="AC20:AG20"/>
    <mergeCell ref="AC21:AG21"/>
    <mergeCell ref="AC22:AG22"/>
    <mergeCell ref="AC24:AG28"/>
    <mergeCell ref="AC23:AG23"/>
    <mergeCell ref="Z24:AB24"/>
    <mergeCell ref="V21:AB21"/>
    <mergeCell ref="V20:AB20"/>
    <mergeCell ref="O14:AA14"/>
    <mergeCell ref="B3:AB3"/>
    <mergeCell ref="B10:B11"/>
    <mergeCell ref="C10:K11"/>
    <mergeCell ref="L10:L11"/>
    <mergeCell ref="B4:D4"/>
    <mergeCell ref="M8:O8"/>
    <mergeCell ref="E4:L4"/>
    <mergeCell ref="R8:T8"/>
    <mergeCell ref="M9:T9"/>
    <mergeCell ref="C6:K6"/>
    <mergeCell ref="Z27:AB27"/>
    <mergeCell ref="Z25:AB25"/>
    <mergeCell ref="O15:AA15"/>
    <mergeCell ref="S16:T16"/>
    <mergeCell ref="C26:L26"/>
    <mergeCell ref="B20:C22"/>
    <mergeCell ref="C7:K7"/>
    <mergeCell ref="M31:AB31"/>
    <mergeCell ref="N30:AA30"/>
    <mergeCell ref="N23:U23"/>
    <mergeCell ref="V27:X27"/>
    <mergeCell ref="Z26:AB26"/>
    <mergeCell ref="V23:AB23"/>
    <mergeCell ref="V24:X24"/>
    <mergeCell ref="T24:U24"/>
    <mergeCell ref="V26:X26"/>
    <mergeCell ref="V25:X25"/>
    <mergeCell ref="O42:P42"/>
    <mergeCell ref="O37:P37"/>
    <mergeCell ref="O38:P38"/>
    <mergeCell ref="O39:P39"/>
    <mergeCell ref="N27:R27"/>
    <mergeCell ref="B31:L31"/>
    <mergeCell ref="D39:L39"/>
    <mergeCell ref="N32:AA32"/>
    <mergeCell ref="R37:AA41"/>
    <mergeCell ref="V28:X28"/>
    <mergeCell ref="D38:L38"/>
    <mergeCell ref="D20:K20"/>
    <mergeCell ref="C14:K14"/>
    <mergeCell ref="C17:K17"/>
    <mergeCell ref="M6:AA6"/>
    <mergeCell ref="M7:AA7"/>
    <mergeCell ref="C8:K8"/>
    <mergeCell ref="C9:K9"/>
    <mergeCell ref="C19:K19"/>
    <mergeCell ref="C12:K12"/>
    <mergeCell ref="S20:U20"/>
    <mergeCell ref="P19:Y19"/>
    <mergeCell ref="C25:L25"/>
    <mergeCell ref="C13:K13"/>
    <mergeCell ref="C18:K18"/>
    <mergeCell ref="C16:K16"/>
    <mergeCell ref="M13:AA13"/>
    <mergeCell ref="M16:O16"/>
    <mergeCell ref="M14:N14"/>
    <mergeCell ref="P18:Y18"/>
    <mergeCell ref="C15:K15"/>
    <mergeCell ref="P16:Q16"/>
    <mergeCell ref="O22:Q22"/>
    <mergeCell ref="O20:Q20"/>
    <mergeCell ref="N24:R24"/>
    <mergeCell ref="O21:Q21"/>
    <mergeCell ref="M19:O19"/>
    <mergeCell ref="V22:AB22"/>
    <mergeCell ref="M18:O18"/>
    <mergeCell ref="D40:L40"/>
    <mergeCell ref="C36:K36"/>
    <mergeCell ref="D35:E35"/>
    <mergeCell ref="C32:K32"/>
    <mergeCell ref="T25:U25"/>
    <mergeCell ref="C30:K30"/>
    <mergeCell ref="S21:U21"/>
    <mergeCell ref="C28:L28"/>
  </mergeCells>
  <conditionalFormatting sqref="D20:L20 N20:U20">
    <cfRule type="expression" priority="32" dxfId="0" stopIfTrue="1">
      <formula>$M$20=(TRUE)</formula>
    </cfRule>
  </conditionalFormatting>
  <conditionalFormatting sqref="M20:M22">
    <cfRule type="cellIs" priority="33" dxfId="10" operator="equal" stopIfTrue="1">
      <formula>TRUE</formula>
    </cfRule>
  </conditionalFormatting>
  <conditionalFormatting sqref="D21:L21 N21:R21">
    <cfRule type="expression" priority="34" dxfId="2" stopIfTrue="1">
      <formula>$M$21=(TRUE)</formula>
    </cfRule>
  </conditionalFormatting>
  <conditionalFormatting sqref="S21:U21">
    <cfRule type="expression" priority="8" dxfId="0" stopIfTrue="1">
      <formula>$M$21=(TRUE)</formula>
    </cfRule>
  </conditionalFormatting>
  <conditionalFormatting sqref="S22:U22">
    <cfRule type="expression" priority="7" dxfId="0" stopIfTrue="1">
      <formula>$M$22=(TRUE)</formula>
    </cfRule>
  </conditionalFormatting>
  <conditionalFormatting sqref="V21">
    <cfRule type="expression" priority="4" dxfId="0" stopIfTrue="1">
      <formula>$M$21=(TRUE)</formula>
    </cfRule>
  </conditionalFormatting>
  <conditionalFormatting sqref="V22">
    <cfRule type="expression" priority="5" dxfId="0" stopIfTrue="1">
      <formula>$M$22=(TRUE)</formula>
    </cfRule>
  </conditionalFormatting>
  <conditionalFormatting sqref="V20">
    <cfRule type="expression" priority="3" dxfId="0" stopIfTrue="1">
      <formula>$M$20=(TRUE)</formula>
    </cfRule>
  </conditionalFormatting>
  <conditionalFormatting sqref="N22:R22">
    <cfRule type="expression" priority="2" dxfId="2" stopIfTrue="1">
      <formula>$M$22=(TRUE)</formula>
    </cfRule>
  </conditionalFormatting>
  <conditionalFormatting sqref="D22:L22">
    <cfRule type="expression" priority="1" dxfId="2" stopIfTrue="1">
      <formula>$M$22=(TRUE)</formula>
    </cfRule>
  </conditionalFormatting>
  <printOptions/>
  <pageMargins left="0.58" right="0.2" top="0.28" bottom="0.32" header="0.2" footer="0.23"/>
  <pageSetup fitToWidth="0" fitToHeight="1"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A1">
      <selection activeCell="E32" sqref="E31:E32"/>
    </sheetView>
  </sheetViews>
  <sheetFormatPr defaultColWidth="8.00390625" defaultRowHeight="13.5"/>
  <cols>
    <col min="1" max="1" width="8.00390625" style="54" customWidth="1"/>
    <col min="2" max="2" width="10.625" style="54" customWidth="1"/>
    <col min="3" max="3" width="9.00390625" style="54" customWidth="1"/>
    <col min="4" max="4" width="10.375" style="54" customWidth="1"/>
    <col min="5" max="16384" width="8.00390625" style="54" customWidth="1"/>
  </cols>
  <sheetData>
    <row r="1" spans="1:31" ht="12">
      <c r="A1" s="53" t="s">
        <v>120</v>
      </c>
      <c r="B1" s="53" t="s">
        <v>121</v>
      </c>
      <c r="C1" s="53" t="s">
        <v>122</v>
      </c>
      <c r="D1" s="53" t="s">
        <v>123</v>
      </c>
      <c r="E1" s="53" t="s">
        <v>0</v>
      </c>
      <c r="F1" s="53" t="s">
        <v>124</v>
      </c>
      <c r="G1" s="53" t="s">
        <v>125</v>
      </c>
      <c r="H1" s="53" t="s">
        <v>126</v>
      </c>
      <c r="I1" s="53" t="s">
        <v>24</v>
      </c>
      <c r="J1" s="53" t="s">
        <v>127</v>
      </c>
      <c r="K1" s="53" t="s">
        <v>128</v>
      </c>
      <c r="L1" s="53" t="s">
        <v>129</v>
      </c>
      <c r="M1" s="53" t="s">
        <v>130</v>
      </c>
      <c r="N1" s="53" t="s">
        <v>5</v>
      </c>
      <c r="O1" s="53" t="s">
        <v>131</v>
      </c>
      <c r="P1" s="53" t="s">
        <v>132</v>
      </c>
      <c r="Q1" s="53" t="s">
        <v>133</v>
      </c>
      <c r="R1" s="53" t="s">
        <v>134</v>
      </c>
      <c r="S1" s="53" t="s">
        <v>135</v>
      </c>
      <c r="T1" s="53" t="s">
        <v>136</v>
      </c>
      <c r="U1" s="53" t="s">
        <v>137</v>
      </c>
      <c r="V1" s="53" t="s">
        <v>138</v>
      </c>
      <c r="W1" s="53" t="s">
        <v>139</v>
      </c>
      <c r="X1" s="53" t="s">
        <v>140</v>
      </c>
      <c r="Y1" s="53" t="s">
        <v>141</v>
      </c>
      <c r="Z1" s="53" t="s">
        <v>142</v>
      </c>
      <c r="AA1" s="53" t="s">
        <v>143</v>
      </c>
      <c r="AB1" s="53" t="s">
        <v>144</v>
      </c>
      <c r="AC1" s="53" t="s">
        <v>145</v>
      </c>
      <c r="AD1" s="53" t="s">
        <v>146</v>
      </c>
      <c r="AE1" s="53" t="s">
        <v>147</v>
      </c>
    </row>
    <row r="2" spans="1:31" ht="13.5">
      <c r="A2" s="83" t="str">
        <f>'入力フォーム'!A1</f>
        <v>病院見学</v>
      </c>
      <c r="B2" s="83" t="s">
        <v>300</v>
      </c>
      <c r="C2" s="87">
        <f>IF('申込書（印刷用）'!M20=TRUE,'申込書（印刷用）'!O20,IF('申込書（印刷用）'!M21=TRUE,'申込書（印刷用）'!O21,IF('申込書（印刷用）'!M22=TRUE,'申込書（印刷用）'!O22,"")))</f>
      </c>
      <c r="D2" s="87">
        <f>C2</f>
      </c>
      <c r="E2" s="83" t="str">
        <f>IF('入力フォーム'!E13=""," ",'入力フォーム'!E13)</f>
        <v> </v>
      </c>
      <c r="F2" s="83" t="str">
        <f>IF('入力フォーム'!E11=""," ",'入力フォーム'!E11)</f>
        <v> </v>
      </c>
      <c r="G2" s="83" t="str">
        <f>IF('入力フォーム'!E15=""," ",'入力フォーム'!E15)</f>
        <v> </v>
      </c>
      <c r="H2" s="83" t="str">
        <f>IF('入力フォーム'!E17=""," ",'入力フォーム'!E17)</f>
        <v> </v>
      </c>
      <c r="I2" s="83" t="str">
        <f>IF('入力フォーム'!E19=""," ",'入力フォーム'!E19)</f>
        <v> </v>
      </c>
      <c r="J2" s="83" t="str">
        <f>IF('入力フォーム'!E21=""," ",'入力フォーム'!E21)</f>
        <v> </v>
      </c>
      <c r="K2" s="83" t="str">
        <f>IF('入力フォーム'!E23=""," ",'入力フォーム'!E23)</f>
        <v> </v>
      </c>
      <c r="L2" s="83" t="str">
        <f>IF('入力フォーム'!E25=""," ",'入力フォーム'!E25)</f>
        <v> </v>
      </c>
      <c r="M2" s="83" t="str">
        <f>IF('入力フォーム'!E27=""," ",'入力フォーム'!E27)</f>
        <v> </v>
      </c>
      <c r="N2" s="83" t="str">
        <f>IF('入力フォーム'!E29=""," ",'入力フォーム'!E29)</f>
        <v> </v>
      </c>
      <c r="O2" s="83" t="str">
        <f>IF('入力フォーム'!H33=TRUE,'入力フォーム'!F33,IF('入力フォーム'!H31=TRUE,'入力フォーム'!F31," "))</f>
        <v> </v>
      </c>
      <c r="P2" s="83" t="str">
        <f>IF('入力フォーム'!E37=""," ",'入力フォーム'!E37)</f>
        <v> </v>
      </c>
      <c r="Q2" s="83" t="str">
        <f>IF('入力フォーム'!E39=""," ",'入力フォーム'!E39)</f>
        <v> </v>
      </c>
      <c r="R2" s="83" t="str">
        <f>IF('入力フォーム'!E41=""," ",'入力フォーム'!E41)</f>
        <v> </v>
      </c>
      <c r="S2" s="83" t="str">
        <f>IF('入力フォーム'!E43=""," ",'入力フォーム'!E43)</f>
        <v> </v>
      </c>
      <c r="T2" s="83" t="str">
        <f>IF('入力フォーム'!E54=""," ",'入力フォーム'!E54)</f>
        <v> </v>
      </c>
      <c r="U2" s="83" t="str">
        <f>IF('入力フォーム'!E56=""," ",'入力フォーム'!E56)</f>
        <v> </v>
      </c>
      <c r="V2" s="83" t="str">
        <f>IF('入力フォーム'!E58=""," ",'入力フォーム'!E58)</f>
        <v> </v>
      </c>
      <c r="W2" s="83" t="str">
        <f>IF('入力フォーム'!E60=""," ",'入力フォーム'!E60)</f>
        <v> </v>
      </c>
      <c r="X2" s="83" t="str">
        <f>IF('入力フォーム'!E62=""," ",'入力フォーム'!E62)</f>
        <v> </v>
      </c>
      <c r="Y2" s="88"/>
      <c r="Z2" s="83" t="b">
        <v>0</v>
      </c>
      <c r="AA2" s="83" t="b">
        <v>0</v>
      </c>
      <c r="AB2" s="83" t="b">
        <v>1</v>
      </c>
      <c r="AC2" s="83" t="b">
        <v>1</v>
      </c>
      <c r="AD2" s="83" t="str">
        <f>IF('入力フォーム'!E71=""," ",'入力フォーム'!E71)</f>
        <v>（入力例）病院見学に伺っていませんが，選考試験は受けることはできますか？
選考試験日に，コロナウイルスの関係で県外移動ができない状況の時は，オンライン面接など行う予定はありますか？</v>
      </c>
      <c r="AE2" s="83" t="b">
        <v>0</v>
      </c>
    </row>
  </sheetData>
  <sheetProtection password="D92F" sheet="1"/>
  <printOptions/>
  <pageMargins left="0.787" right="0.787" top="0.984" bottom="0.984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E86"/>
  <sheetViews>
    <sheetView view="pageBreakPreview" zoomScaleSheetLayoutView="100" zoomScalePageLayoutView="0" workbookViewId="0" topLeftCell="A1">
      <selection activeCell="D36" sqref="D36"/>
    </sheetView>
  </sheetViews>
  <sheetFormatPr defaultColWidth="9.00390625" defaultRowHeight="13.5"/>
  <cols>
    <col min="3" max="3" width="26.625" style="0" customWidth="1"/>
    <col min="4" max="4" width="48.75390625" style="0" customWidth="1"/>
  </cols>
  <sheetData>
    <row r="4" spans="2:5" ht="13.5">
      <c r="B4" t="s">
        <v>21</v>
      </c>
      <c r="C4" t="s">
        <v>24</v>
      </c>
      <c r="D4" t="s">
        <v>100</v>
      </c>
      <c r="E4" t="s">
        <v>152</v>
      </c>
    </row>
    <row r="5" ht="14.25" customHeight="1"/>
    <row r="6" spans="2:5" ht="13.5">
      <c r="B6" t="s">
        <v>22</v>
      </c>
      <c r="C6" t="s">
        <v>25</v>
      </c>
      <c r="D6" t="s">
        <v>260</v>
      </c>
      <c r="E6" t="s">
        <v>149</v>
      </c>
    </row>
    <row r="7" spans="2:5" ht="13.5">
      <c r="B7" t="s">
        <v>23</v>
      </c>
      <c r="C7" t="s">
        <v>26</v>
      </c>
      <c r="D7" t="s">
        <v>187</v>
      </c>
      <c r="E7" t="s">
        <v>150</v>
      </c>
    </row>
    <row r="8" spans="3:5" ht="13.5">
      <c r="C8" t="s">
        <v>27</v>
      </c>
      <c r="D8" t="s">
        <v>268</v>
      </c>
      <c r="E8" t="s">
        <v>151</v>
      </c>
    </row>
    <row r="9" spans="3:4" ht="13.5">
      <c r="C9" t="s">
        <v>28</v>
      </c>
      <c r="D9" t="s">
        <v>207</v>
      </c>
    </row>
    <row r="10" spans="3:4" ht="13.5">
      <c r="C10" t="s">
        <v>29</v>
      </c>
      <c r="D10" t="s">
        <v>188</v>
      </c>
    </row>
    <row r="11" spans="3:4" ht="13.5">
      <c r="C11" t="s">
        <v>30</v>
      </c>
      <c r="D11" t="s">
        <v>209</v>
      </c>
    </row>
    <row r="12" spans="3:4" ht="13.5">
      <c r="C12" t="s">
        <v>31</v>
      </c>
      <c r="D12" t="s">
        <v>189</v>
      </c>
    </row>
    <row r="13" spans="3:4" ht="13.5">
      <c r="C13" t="s">
        <v>32</v>
      </c>
      <c r="D13" t="s">
        <v>190</v>
      </c>
    </row>
    <row r="14" spans="3:4" ht="13.5">
      <c r="C14" t="s">
        <v>262</v>
      </c>
      <c r="D14" t="s">
        <v>279</v>
      </c>
    </row>
    <row r="15" spans="3:4" ht="13.5">
      <c r="C15" t="s">
        <v>33</v>
      </c>
      <c r="D15" t="s">
        <v>193</v>
      </c>
    </row>
    <row r="16" spans="3:4" ht="13.5">
      <c r="C16" t="s">
        <v>34</v>
      </c>
      <c r="D16" t="s">
        <v>208</v>
      </c>
    </row>
    <row r="17" spans="3:4" ht="13.5">
      <c r="C17" t="s">
        <v>35</v>
      </c>
      <c r="D17" t="s">
        <v>194</v>
      </c>
    </row>
    <row r="18" spans="3:4" ht="13.5">
      <c r="C18" t="s">
        <v>36</v>
      </c>
      <c r="D18" t="s">
        <v>195</v>
      </c>
    </row>
    <row r="19" spans="3:4" ht="13.5">
      <c r="C19" t="s">
        <v>186</v>
      </c>
      <c r="D19" t="s">
        <v>196</v>
      </c>
    </row>
    <row r="20" spans="3:4" ht="13.5">
      <c r="C20" t="s">
        <v>37</v>
      </c>
      <c r="D20" t="s">
        <v>197</v>
      </c>
    </row>
    <row r="21" spans="3:4" ht="13.5">
      <c r="C21" t="s">
        <v>38</v>
      </c>
      <c r="D21" t="s">
        <v>198</v>
      </c>
    </row>
    <row r="22" spans="3:4" ht="13.5">
      <c r="C22" t="s">
        <v>39</v>
      </c>
      <c r="D22" t="s">
        <v>199</v>
      </c>
    </row>
    <row r="23" spans="3:4" ht="13.5">
      <c r="C23" t="s">
        <v>40</v>
      </c>
      <c r="D23" t="s">
        <v>280</v>
      </c>
    </row>
    <row r="24" spans="3:4" ht="13.5">
      <c r="C24" t="s">
        <v>41</v>
      </c>
      <c r="D24" t="s">
        <v>200</v>
      </c>
    </row>
    <row r="25" spans="3:4" ht="13.5">
      <c r="C25" t="s">
        <v>42</v>
      </c>
      <c r="D25" t="s">
        <v>201</v>
      </c>
    </row>
    <row r="26" spans="3:4" ht="13.5">
      <c r="C26" t="s">
        <v>43</v>
      </c>
      <c r="D26" t="s">
        <v>202</v>
      </c>
    </row>
    <row r="27" spans="3:4" ht="13.5">
      <c r="C27" t="s">
        <v>44</v>
      </c>
      <c r="D27" t="s">
        <v>203</v>
      </c>
    </row>
    <row r="28" spans="3:4" ht="13.5">
      <c r="C28" t="s">
        <v>45</v>
      </c>
      <c r="D28" t="s">
        <v>204</v>
      </c>
    </row>
    <row r="29" spans="3:4" ht="13.5">
      <c r="C29" t="s">
        <v>46</v>
      </c>
      <c r="D29" t="s">
        <v>205</v>
      </c>
    </row>
    <row r="30" spans="3:4" ht="13.5">
      <c r="C30" t="s">
        <v>47</v>
      </c>
      <c r="D30" t="s">
        <v>210</v>
      </c>
    </row>
    <row r="31" spans="3:4" ht="13.5">
      <c r="C31" t="s">
        <v>48</v>
      </c>
      <c r="D31" t="s">
        <v>206</v>
      </c>
    </row>
    <row r="32" ht="13.5">
      <c r="C32" t="s">
        <v>49</v>
      </c>
    </row>
    <row r="33" ht="13.5">
      <c r="C33" t="s">
        <v>50</v>
      </c>
    </row>
    <row r="34" ht="13.5">
      <c r="C34" t="s">
        <v>51</v>
      </c>
    </row>
    <row r="35" ht="13.5">
      <c r="C35" t="s">
        <v>52</v>
      </c>
    </row>
    <row r="36" ht="13.5">
      <c r="C36" t="s">
        <v>53</v>
      </c>
    </row>
    <row r="37" ht="13.5">
      <c r="C37" t="s">
        <v>54</v>
      </c>
    </row>
    <row r="38" ht="13.5">
      <c r="C38" t="s">
        <v>55</v>
      </c>
    </row>
    <row r="39" ht="13.5">
      <c r="C39" t="s">
        <v>56</v>
      </c>
    </row>
    <row r="40" ht="13.5">
      <c r="C40" t="s">
        <v>57</v>
      </c>
    </row>
    <row r="41" ht="13.5">
      <c r="C41" t="s">
        <v>58</v>
      </c>
    </row>
    <row r="42" ht="13.5">
      <c r="C42" t="s">
        <v>177</v>
      </c>
    </row>
    <row r="43" ht="13.5">
      <c r="C43" s="102" t="s">
        <v>59</v>
      </c>
    </row>
    <row r="44" ht="13.5">
      <c r="C44" t="s">
        <v>60</v>
      </c>
    </row>
    <row r="45" ht="13.5">
      <c r="C45" t="s">
        <v>61</v>
      </c>
    </row>
    <row r="46" ht="13.5">
      <c r="C46" t="s">
        <v>261</v>
      </c>
    </row>
    <row r="47" ht="13.5">
      <c r="C47" t="s">
        <v>62</v>
      </c>
    </row>
    <row r="48" ht="13.5">
      <c r="C48" t="s">
        <v>63</v>
      </c>
    </row>
    <row r="49" ht="13.5">
      <c r="C49" t="s">
        <v>64</v>
      </c>
    </row>
    <row r="50" ht="13.5">
      <c r="C50" t="s">
        <v>65</v>
      </c>
    </row>
    <row r="51" ht="13.5">
      <c r="C51" t="s">
        <v>66</v>
      </c>
    </row>
    <row r="52" ht="13.5">
      <c r="C52" t="s">
        <v>67</v>
      </c>
    </row>
    <row r="53" ht="13.5">
      <c r="C53" t="s">
        <v>68</v>
      </c>
    </row>
    <row r="54" ht="13.5">
      <c r="C54" t="s">
        <v>69</v>
      </c>
    </row>
    <row r="55" ht="13.5">
      <c r="C55" t="s">
        <v>70</v>
      </c>
    </row>
    <row r="56" ht="13.5">
      <c r="C56" t="s">
        <v>71</v>
      </c>
    </row>
    <row r="57" ht="13.5">
      <c r="C57" t="s">
        <v>72</v>
      </c>
    </row>
    <row r="58" ht="13.5">
      <c r="C58" t="s">
        <v>73</v>
      </c>
    </row>
    <row r="59" ht="13.5">
      <c r="C59" t="s">
        <v>74</v>
      </c>
    </row>
    <row r="60" ht="13.5">
      <c r="C60" t="s">
        <v>75</v>
      </c>
    </row>
    <row r="61" ht="13.5">
      <c r="C61" t="s">
        <v>76</v>
      </c>
    </row>
    <row r="62" ht="13.5">
      <c r="C62" t="s">
        <v>77</v>
      </c>
    </row>
    <row r="63" ht="13.5">
      <c r="C63" t="s">
        <v>78</v>
      </c>
    </row>
    <row r="64" ht="13.5">
      <c r="C64" t="s">
        <v>79</v>
      </c>
    </row>
    <row r="65" ht="13.5">
      <c r="C65" t="s">
        <v>80</v>
      </c>
    </row>
    <row r="66" ht="13.5">
      <c r="C66" t="s">
        <v>81</v>
      </c>
    </row>
    <row r="67" ht="13.5">
      <c r="C67" t="s">
        <v>82</v>
      </c>
    </row>
    <row r="68" ht="13.5">
      <c r="C68" t="s">
        <v>83</v>
      </c>
    </row>
    <row r="69" ht="13.5">
      <c r="C69" t="s">
        <v>84</v>
      </c>
    </row>
    <row r="70" ht="13.5">
      <c r="C70" t="s">
        <v>178</v>
      </c>
    </row>
    <row r="71" ht="13.5">
      <c r="C71" t="s">
        <v>85</v>
      </c>
    </row>
    <row r="72" ht="13.5">
      <c r="C72" t="s">
        <v>179</v>
      </c>
    </row>
    <row r="73" ht="13.5">
      <c r="C73" t="s">
        <v>86</v>
      </c>
    </row>
    <row r="74" ht="13.5">
      <c r="C74" t="s">
        <v>87</v>
      </c>
    </row>
    <row r="75" ht="13.5">
      <c r="C75" t="s">
        <v>88</v>
      </c>
    </row>
    <row r="76" ht="13.5">
      <c r="C76" t="s">
        <v>89</v>
      </c>
    </row>
    <row r="77" ht="13.5">
      <c r="C77" t="s">
        <v>90</v>
      </c>
    </row>
    <row r="78" ht="13.5">
      <c r="C78" t="s">
        <v>180</v>
      </c>
    </row>
    <row r="79" ht="13.5">
      <c r="C79" t="s">
        <v>91</v>
      </c>
    </row>
    <row r="80" ht="13.5">
      <c r="C80" t="s">
        <v>92</v>
      </c>
    </row>
    <row r="81" ht="13.5">
      <c r="C81" t="s">
        <v>181</v>
      </c>
    </row>
    <row r="82" ht="13.5">
      <c r="C82" t="s">
        <v>182</v>
      </c>
    </row>
    <row r="83" ht="13.5">
      <c r="C83" t="s">
        <v>93</v>
      </c>
    </row>
    <row r="84" ht="13.5">
      <c r="C84" t="s">
        <v>94</v>
      </c>
    </row>
    <row r="85" ht="13.5">
      <c r="C85" t="s">
        <v>183</v>
      </c>
    </row>
    <row r="86" ht="13.5">
      <c r="C86" t="s">
        <v>184</v>
      </c>
    </row>
  </sheetData>
  <sheetProtection/>
  <printOptions/>
  <pageMargins left="0.787" right="0.787" top="0.984" bottom="0.984" header="0.512" footer="0.512"/>
  <pageSetup horizontalDpi="300" verticalDpi="300" orientation="portrait" paperSize="9" scale="9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ssiuser</dc:creator>
  <cp:keywords/>
  <dc:description/>
  <cp:lastModifiedBy>WS21201</cp:lastModifiedBy>
  <cp:lastPrinted>2021-04-12T23:29:48Z</cp:lastPrinted>
  <dcterms:created xsi:type="dcterms:W3CDTF">1997-01-08T22:48:59Z</dcterms:created>
  <dcterms:modified xsi:type="dcterms:W3CDTF">2022-10-28T01:05:02Z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