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705" yWindow="65521" windowWidth="12510" windowHeight="12465" tabRatio="0" activeTab="0"/>
  </bookViews>
  <sheets>
    <sheet name="注意事項" sheetId="1" r:id="rId1"/>
    <sheet name="入力フォーム" sheetId="2" r:id="rId2"/>
    <sheet name="申込書（印刷用）" sheetId="3" r:id="rId3"/>
    <sheet name="Sheet1" sheetId="4" r:id="rId4"/>
    <sheet name="T_Master" sheetId="5" r:id="rId5"/>
    <sheet name="List" sheetId="6" r:id="rId6"/>
  </sheets>
  <externalReferences>
    <externalReference r:id="rId9"/>
  </externalReferences>
  <definedNames>
    <definedName name="_xlnm.Print_Area" localSheetId="2">'申込書（印刷用）'!$A$3:$AB$40</definedName>
    <definedName name="_xlnm.Print_Area" localSheetId="0">'注意事項'!$A$1:$K$41</definedName>
    <definedName name="T_Answer">#REF!</definedName>
    <definedName name="T_Answer_Original">#REF!</definedName>
    <definedName name="T_Master">'T_Master'!$A$1:$AE$1</definedName>
    <definedName name="科名" localSheetId="0">'[1]List'!$D$5:$D$37</definedName>
    <definedName name="科名">'List'!$D$6:$D$34</definedName>
    <definedName name="希望科">'List'!$E$5:$E$9</definedName>
    <definedName name="性別" localSheetId="0">'[1]List'!$B$6:$B$7</definedName>
    <definedName name="性別">'List'!$B$6:$B$7</definedName>
    <definedName name="大学名" localSheetId="0">'[1]List'!$C$5:$C$93</definedName>
    <definedName name="大学名">'List'!$C$5:$C$93</definedName>
  </definedNames>
  <calcPr fullCalcOnLoad="1"/>
</workbook>
</file>

<file path=xl/sharedStrings.xml><?xml version="1.0" encoding="utf-8"?>
<sst xmlns="http://schemas.openxmlformats.org/spreadsheetml/2006/main" count="361" uniqueCount="319">
  <si>
    <t>氏名</t>
  </si>
  <si>
    <t>年齢及び性別</t>
  </si>
  <si>
    <t>現住所</t>
  </si>
  <si>
    <t>出　　　身　　　地</t>
  </si>
  <si>
    <t>出身校</t>
  </si>
  <si>
    <t>電　 話　 番　 号</t>
  </si>
  <si>
    <t>趣味及びクラブ</t>
  </si>
  <si>
    <t>Eメールアドレス</t>
  </si>
  <si>
    <t>希望日</t>
  </si>
  <si>
    <t>才</t>
  </si>
  <si>
    <t>年</t>
  </si>
  <si>
    <t>希望連絡時間帯</t>
  </si>
  <si>
    <t>クラブ</t>
  </si>
  <si>
    <t>第１希望</t>
  </si>
  <si>
    <t>第２希望</t>
  </si>
  <si>
    <t>第３希望</t>
  </si>
  <si>
    <t>～</t>
  </si>
  <si>
    <t>見学希望科</t>
  </si>
  <si>
    <t>病院見学申込書</t>
  </si>
  <si>
    <t>趣味</t>
  </si>
  <si>
    <t>申込日</t>
  </si>
  <si>
    <t>性別</t>
  </si>
  <si>
    <t>年齢</t>
  </si>
  <si>
    <t>性別</t>
  </si>
  <si>
    <t>男性</t>
  </si>
  <si>
    <t>女性</t>
  </si>
  <si>
    <t>大学名</t>
  </si>
  <si>
    <t>北海道大学医学部</t>
  </si>
  <si>
    <t>札幌医科大学医学部</t>
  </si>
  <si>
    <t>旭川医科大学医学部</t>
  </si>
  <si>
    <t>弘前大学医学部</t>
  </si>
  <si>
    <t>秋田大学医学部</t>
  </si>
  <si>
    <t>岩手医科大学医学部</t>
  </si>
  <si>
    <t>山形大学医学部</t>
  </si>
  <si>
    <t>東北大学医学部</t>
  </si>
  <si>
    <t>福島県立医科大学医学部</t>
  </si>
  <si>
    <t>新潟大学医学部</t>
  </si>
  <si>
    <t>東京慈恵会医科大学医学部</t>
  </si>
  <si>
    <t>東京大学医学部</t>
  </si>
  <si>
    <t>東京医科歯科大学医学部</t>
  </si>
  <si>
    <t>日本医科大学医学部</t>
  </si>
  <si>
    <t>昭和大学医学部</t>
  </si>
  <si>
    <t>東邦大学医学部</t>
  </si>
  <si>
    <t>東京医科大学医学部</t>
  </si>
  <si>
    <t>慶應義塾大学医学部</t>
  </si>
  <si>
    <t>東京女子医科大学医学部</t>
  </si>
  <si>
    <t>帝京大学医学部</t>
  </si>
  <si>
    <t>日本大学医学部</t>
  </si>
  <si>
    <t>杏林大学医学部</t>
  </si>
  <si>
    <t>聖マリアンナ医科大学医学部</t>
  </si>
  <si>
    <t>北里大学医学部</t>
  </si>
  <si>
    <t>横浜市立大学医学部</t>
  </si>
  <si>
    <t>東海大学医学部</t>
  </si>
  <si>
    <t>千葉大学医学部</t>
  </si>
  <si>
    <t>筑波大学医学専門学群</t>
  </si>
  <si>
    <t>獨協医科大学医学部</t>
  </si>
  <si>
    <t>自治医科大学医学部</t>
  </si>
  <si>
    <t>埼玉医科大学医学部</t>
  </si>
  <si>
    <t>防衛医科大学校</t>
  </si>
  <si>
    <t>群馬大学医学部</t>
  </si>
  <si>
    <t>信州大学医学部</t>
  </si>
  <si>
    <t>浜松医科大学医学部</t>
  </si>
  <si>
    <t>名古屋大学医学部</t>
  </si>
  <si>
    <t>名古屋市立大学医学部</t>
  </si>
  <si>
    <t>藤田保健衛生大学医学部</t>
  </si>
  <si>
    <t>金沢医科大学医学部</t>
  </si>
  <si>
    <t>金沢大学医学部</t>
  </si>
  <si>
    <t>愛知医科大学医学部</t>
  </si>
  <si>
    <t>岐阜大学医学部</t>
  </si>
  <si>
    <t>三重大学医学部</t>
  </si>
  <si>
    <t>滋賀医科大学医学部</t>
  </si>
  <si>
    <t>大阪市立大学医学部</t>
  </si>
  <si>
    <t>大阪大学医学部</t>
  </si>
  <si>
    <t>大阪医科大学医学部</t>
  </si>
  <si>
    <t>関西医科大学医学部</t>
  </si>
  <si>
    <t>近畿大学医学部</t>
  </si>
  <si>
    <t>京都府立医科大学医学部</t>
  </si>
  <si>
    <t>京都大学医学部</t>
  </si>
  <si>
    <t>奈良県立医科大学医学部</t>
  </si>
  <si>
    <t>和歌山県立医科大学医学部</t>
  </si>
  <si>
    <t>神戸大学医学部</t>
  </si>
  <si>
    <t>兵庫医科大学医学部</t>
  </si>
  <si>
    <t>鳥取大学医学部</t>
  </si>
  <si>
    <t>島根医科大学医学部</t>
  </si>
  <si>
    <t>岡山大学医学部</t>
  </si>
  <si>
    <t>川崎医科大学医学部</t>
  </si>
  <si>
    <t>広島大学医学部</t>
  </si>
  <si>
    <t>山口大学医学部</t>
  </si>
  <si>
    <t>徳島大学医学部</t>
  </si>
  <si>
    <t>愛媛大学医学部</t>
  </si>
  <si>
    <t>産業医科大学医学部</t>
  </si>
  <si>
    <t>九州大学医学部</t>
  </si>
  <si>
    <t>福岡大学医学部</t>
  </si>
  <si>
    <t>久留米大学医学部</t>
  </si>
  <si>
    <t>長崎大学医学部</t>
  </si>
  <si>
    <t>熊本大学医学部</t>
  </si>
  <si>
    <t>鹿児島大学医学部</t>
  </si>
  <si>
    <t>琉球大学医学部</t>
  </si>
  <si>
    <t>郵便番号</t>
  </si>
  <si>
    <t>※入力例 989-6183　（半角）</t>
  </si>
  <si>
    <t>出身地</t>
  </si>
  <si>
    <t>電話番号</t>
  </si>
  <si>
    <t>第４希望</t>
  </si>
  <si>
    <t>小 児 科</t>
  </si>
  <si>
    <t>皮 膚 科</t>
  </si>
  <si>
    <t>リハビリテーション科</t>
  </si>
  <si>
    <t>外    科</t>
  </si>
  <si>
    <t>産婦人科</t>
  </si>
  <si>
    <t>脳神経外科</t>
  </si>
  <si>
    <t>泌尿器科</t>
  </si>
  <si>
    <t>整形外科</t>
  </si>
  <si>
    <t>耳鼻咽喉科</t>
  </si>
  <si>
    <t>眼  　科</t>
  </si>
  <si>
    <t>形成外科</t>
  </si>
  <si>
    <t>麻 酔 科</t>
  </si>
  <si>
    <t>科名</t>
  </si>
  <si>
    <t>【病院見学申込入力フォーム】</t>
  </si>
  <si>
    <t>（自　宅）</t>
  </si>
  <si>
    <t>（携　帯）</t>
  </si>
  <si>
    <t>（パソコン）</t>
  </si>
  <si>
    <t>（携　　帯）</t>
  </si>
  <si>
    <t>ふりがな</t>
  </si>
  <si>
    <t>※右の▼をクリックしてリストから選択</t>
  </si>
  <si>
    <t>kensyu-och@h-osaki.jp</t>
  </si>
  <si>
    <t>趣味：</t>
  </si>
  <si>
    <t>クラブ：</t>
  </si>
  <si>
    <t>申込日：</t>
  </si>
  <si>
    <t>・</t>
  </si>
  <si>
    <t>希望
順位</t>
  </si>
  <si>
    <r>
      <t xml:space="preserve">才 </t>
    </r>
    <r>
      <rPr>
        <sz val="11"/>
        <color indexed="12"/>
        <rFont val="ＭＳ Ｐゴシック"/>
        <family val="3"/>
      </rPr>
      <t>※半角数字のみ</t>
    </r>
  </si>
  <si>
    <t>※入力例　宮城県大崎市</t>
  </si>
  <si>
    <t>までメール添付で送信してください。</t>
  </si>
  <si>
    <r>
      <t>　（事情によりメール添付送信が出来ない場合は，</t>
    </r>
    <r>
      <rPr>
        <sz val="11"/>
        <color indexed="12"/>
        <rFont val="ＭＳ Ｐゴシック"/>
        <family val="3"/>
      </rPr>
      <t>Sheet”申込書（印刷用）”</t>
    </r>
    <r>
      <rPr>
        <sz val="11"/>
        <rFont val="ＭＳ Ｐゴシック"/>
        <family val="3"/>
      </rPr>
      <t>を印刷してファックスでお送りください。）</t>
    </r>
  </si>
  <si>
    <t>下記の各項目に入力の上，</t>
  </si>
  <si>
    <t>事務記入欄</t>
  </si>
  <si>
    <t>※入力例　大崎　太郎</t>
  </si>
  <si>
    <t>※入力例 13:00　（半角　24時間表記）</t>
  </si>
  <si>
    <t>区分</t>
  </si>
  <si>
    <t>説明会区分</t>
  </si>
  <si>
    <t>開始年月日</t>
  </si>
  <si>
    <t>終了年月日</t>
  </si>
  <si>
    <t>ふりがな</t>
  </si>
  <si>
    <t>年齢</t>
  </si>
  <si>
    <t>性別</t>
  </si>
  <si>
    <t>学年</t>
  </si>
  <si>
    <t>〒</t>
  </si>
  <si>
    <t>住所</t>
  </si>
  <si>
    <t>出身地</t>
  </si>
  <si>
    <t>電話</t>
  </si>
  <si>
    <t>趣味</t>
  </si>
  <si>
    <t>クラブ</t>
  </si>
  <si>
    <t>E-mail_1</t>
  </si>
  <si>
    <t>E-mail_2</t>
  </si>
  <si>
    <t>診療科1</t>
  </si>
  <si>
    <t>診療科2</t>
  </si>
  <si>
    <t>診療科3</t>
  </si>
  <si>
    <t>診療科4</t>
  </si>
  <si>
    <t>診療科5</t>
  </si>
  <si>
    <t>東北大学医学修練</t>
  </si>
  <si>
    <t>アンケート回答</t>
  </si>
  <si>
    <t>アンケート無回答</t>
  </si>
  <si>
    <t>評価票印刷</t>
  </si>
  <si>
    <t>アンケート印刷</t>
  </si>
  <si>
    <t>摘要</t>
  </si>
  <si>
    <t>キャンセル</t>
  </si>
  <si>
    <t>病院見学</t>
  </si>
  <si>
    <t>第５希望</t>
  </si>
  <si>
    <t>可</t>
  </si>
  <si>
    <t>不可</t>
  </si>
  <si>
    <t>なし</t>
  </si>
  <si>
    <t>希望科判定</t>
  </si>
  <si>
    <t>※見学は1日1科で調整</t>
  </si>
  <si>
    <t>　備　　考</t>
  </si>
  <si>
    <r>
      <t>見 学 日　</t>
    </r>
    <r>
      <rPr>
        <sz val="9"/>
        <rFont val="ＭＳ Ｐゴシック"/>
        <family val="3"/>
      </rPr>
      <t>※事務記入</t>
    </r>
  </si>
  <si>
    <t>〒</t>
  </si>
  <si>
    <t>～</t>
  </si>
  <si>
    <t>携　　帯  ：</t>
  </si>
  <si>
    <t>　自  宅</t>
  </si>
  <si>
    <t>　携  帯</t>
  </si>
  <si>
    <t>※希望連絡先にチェック</t>
  </si>
  <si>
    <t>※希望送信先にチェック</t>
  </si>
  <si>
    <t>・見学科日程調整</t>
  </si>
  <si>
    <t>・入力（管理SYS）</t>
  </si>
  <si>
    <t>・入力（予定表）</t>
  </si>
  <si>
    <t>・見学者への日程連絡</t>
  </si>
  <si>
    <t>パソコン  ：</t>
  </si>
  <si>
    <t>～</t>
  </si>
  <si>
    <t>循環器内科</t>
  </si>
  <si>
    <t>呼吸器内科</t>
  </si>
  <si>
    <t>リウマチ科</t>
  </si>
  <si>
    <t>血液内科</t>
  </si>
  <si>
    <t>　　　　　　※入力例 0229-23-3311　（半角）</t>
  </si>
  <si>
    <t>　　　　　　※入力例 090-1111-1111　（半角）</t>
  </si>
  <si>
    <t>※入力例　おおさき　たろう　</t>
  </si>
  <si>
    <t>腫瘍内科</t>
  </si>
  <si>
    <t>放射線診断科</t>
  </si>
  <si>
    <t>希望日数：</t>
  </si>
  <si>
    <t>日</t>
  </si>
  <si>
    <r>
      <t>希望見学科（希望日数）　</t>
    </r>
    <r>
      <rPr>
        <sz val="9"/>
        <rFont val="ＭＳ Ｐゴシック"/>
        <family val="3"/>
      </rPr>
      <t>※担当（指導医）</t>
    </r>
  </si>
  <si>
    <t>ご希望の方はチェックしてください。→</t>
  </si>
  <si>
    <t>宿泊施設の利用</t>
  </si>
  <si>
    <t>見学時のご希望等</t>
  </si>
  <si>
    <t>宿泊施設のご利用</t>
  </si>
  <si>
    <t>見学ご希望科</t>
  </si>
  <si>
    <t>ご希望日</t>
  </si>
  <si>
    <t>ご住所</t>
  </si>
  <si>
    <t>※セルを移動するには，入力確定後にマウスポインタで入力セルをクリックするか、Tabキーまたは→キーを押します。
（Entrerキーでは順番に全項目に移動しませんのでご注意下さい。）</t>
  </si>
  <si>
    <t>氏名</t>
  </si>
  <si>
    <t>山梨大学医学部</t>
  </si>
  <si>
    <t>香川大学医学部</t>
  </si>
  <si>
    <t>高知大学医学部</t>
  </si>
  <si>
    <t>佐賀大学医学部</t>
  </si>
  <si>
    <t>大分大学医学部</t>
  </si>
  <si>
    <t>宮崎大学医学部</t>
  </si>
  <si>
    <t>福井大学医学部</t>
  </si>
  <si>
    <t>富山大学医学部</t>
  </si>
  <si>
    <t>病理診断科</t>
  </si>
  <si>
    <t>その他（下記希望欄に記載ください）</t>
  </si>
  <si>
    <t>ご連絡事項や見学時のご希望があればご記入ください。</t>
  </si>
  <si>
    <t>順天堂大学医学部</t>
  </si>
  <si>
    <t>腎臓内分泌内科(腎臓)</t>
  </si>
  <si>
    <t>腎臓内分泌内科(糖尿病)</t>
  </si>
  <si>
    <t>腎臓内分泌内科(内分泌)</t>
  </si>
  <si>
    <t>神経内科（病棟中心）</t>
  </si>
  <si>
    <t>神経内科（外来中心）</t>
  </si>
  <si>
    <t>消化器内科（内視鏡検査）</t>
  </si>
  <si>
    <t>消化器内科（内視鏡検査・治療）</t>
  </si>
  <si>
    <t>（見学内容、興味のある症例、前泊・後泊の希望等ありましたらご記入ください）</t>
  </si>
  <si>
    <t>救 急(夜間)　※日中の見学終了後～</t>
  </si>
  <si>
    <t>救急センター</t>
  </si>
  <si>
    <t>※救急のご見学は、当日の搬送数によって空き時間が長くなる可能性があります。
※救急（夜間）は、日中の見学終了後～ご希望の時間までご見学いただいております。</t>
  </si>
  <si>
    <t>※1日あたり1科でのご見学にて調整しております。</t>
  </si>
  <si>
    <t>研修年次</t>
  </si>
  <si>
    <r>
      <t>年次　</t>
    </r>
    <r>
      <rPr>
        <sz val="11"/>
        <color indexed="12"/>
        <rFont val="ＭＳ Ｐゴシック"/>
        <family val="3"/>
      </rPr>
      <t>※半角数字のみ</t>
    </r>
  </si>
  <si>
    <t>病院名</t>
  </si>
  <si>
    <t>病院名及び研修年次</t>
  </si>
  <si>
    <t>出身大学</t>
  </si>
  <si>
    <t>※入力例 2017/4/1　（半角）</t>
  </si>
  <si>
    <t>※通常、お申し込みから１週間以内にメールにてご連絡をしております。
迷惑メールフォルダに届いてしまう場合がありますで、念のためご確認いただけますと幸いです。</t>
  </si>
  <si>
    <r>
      <t xml:space="preserve">※入力例 </t>
    </r>
    <r>
      <rPr>
        <sz val="9"/>
        <color indexed="12"/>
        <rFont val="ＭＳ Ｐゴシック"/>
        <family val="3"/>
      </rPr>
      <t>2017/4/1</t>
    </r>
    <r>
      <rPr>
        <sz val="9"/>
        <color indexed="12"/>
        <rFont val="ＭＳ Ｐゴシック"/>
        <family val="3"/>
      </rPr>
      <t>　（半角）</t>
    </r>
  </si>
  <si>
    <r>
      <t>　2日以上のご見学の際には当院の宿泊施設をご提供しています</t>
    </r>
    <r>
      <rPr>
        <sz val="9"/>
        <color indexed="10"/>
        <rFont val="ＭＳ Ｐゴシック"/>
        <family val="3"/>
      </rPr>
      <t>。</t>
    </r>
    <r>
      <rPr>
        <u val="single"/>
        <sz val="9"/>
        <color indexed="10"/>
        <rFont val="ＭＳ Ｐゴシック"/>
        <family val="3"/>
      </rPr>
      <t>※インターネット環境はございません。</t>
    </r>
  </si>
  <si>
    <t>※食物アレルギーをお持ちの方へ
　病院見学者に昼食をご準備しておりますが，誠に申し訳ございませんが， 食物アレルギーの対応にはお応えできかねますので，
　昼食等をご自身でご準備される際には，あらかじめお知らせください。</t>
  </si>
  <si>
    <t>※注意事項等をよく読んでいただいてから入力フォームにお進みください。</t>
  </si>
  <si>
    <t>ご見学の際のご注意事項</t>
  </si>
  <si>
    <t>院内合同カンファレンス情報</t>
  </si>
  <si>
    <t>※状況により変更の場合もあります。</t>
  </si>
  <si>
    <t>名称</t>
  </si>
  <si>
    <t>開催日</t>
  </si>
  <si>
    <t>時間</t>
  </si>
  <si>
    <t>摘要</t>
  </si>
  <si>
    <t>キャンサーボード</t>
  </si>
  <si>
    <t>毎週（月）</t>
  </si>
  <si>
    <t>17：00～</t>
  </si>
  <si>
    <t>(月)が休日の場合
は翌日</t>
  </si>
  <si>
    <t>内科ケースカンファレンス</t>
  </si>
  <si>
    <t>毎月下旬頃</t>
  </si>
  <si>
    <t>17：30～</t>
  </si>
  <si>
    <t>日時の変更あり</t>
  </si>
  <si>
    <t>臨床病理カンファレンス</t>
  </si>
  <si>
    <t>年 ７ 回</t>
  </si>
  <si>
    <t>診療科情報（参考）</t>
  </si>
  <si>
    <t>※各診療科の状況により変更となる場合があります。</t>
  </si>
  <si>
    <t>診療科</t>
  </si>
  <si>
    <t>予定</t>
  </si>
  <si>
    <t>備考</t>
  </si>
  <si>
    <t>神経内科</t>
  </si>
  <si>
    <t>血液内科</t>
  </si>
  <si>
    <t>腎臓内分泌内科(腎臓)</t>
  </si>
  <si>
    <t>火-腎生検</t>
  </si>
  <si>
    <t>腎臓内分泌内科(内分泌)(腎臓)</t>
  </si>
  <si>
    <t>内分泌外来日-月火木</t>
  </si>
  <si>
    <t>午前-内分泌　午後-腎臓</t>
  </si>
  <si>
    <t>糖尿病・代謝内科</t>
  </si>
  <si>
    <t>呼吸器内科</t>
  </si>
  <si>
    <t>呼吸器外科</t>
  </si>
  <si>
    <t>月水-手術日</t>
  </si>
  <si>
    <t>リウマチ科</t>
  </si>
  <si>
    <t>月水金-外来日</t>
  </si>
  <si>
    <t>腫瘍内科</t>
  </si>
  <si>
    <t>消化器内科（内視鏡検査）</t>
  </si>
  <si>
    <t>月水金-内視鏡検査日/火木-内視鏡検査治療日木曜は治療がない場合あり。</t>
  </si>
  <si>
    <t>消化器内科（内視鏡検査・治療）</t>
  </si>
  <si>
    <t>循環器内科</t>
  </si>
  <si>
    <t>月水金-心カテ日</t>
  </si>
  <si>
    <t>月金-集合時間7：45</t>
  </si>
  <si>
    <t>心臓血管外科</t>
  </si>
  <si>
    <t>火木-手術日　　</t>
  </si>
  <si>
    <t>集合時間 7：15 ※前泊をお勧めします。</t>
  </si>
  <si>
    <t>リハビリテーション科</t>
  </si>
  <si>
    <t>小 児 科　</t>
  </si>
  <si>
    <t>白衣等半袖タイプ指定</t>
  </si>
  <si>
    <t>皮 膚 科</t>
  </si>
  <si>
    <t>水-手術日</t>
  </si>
  <si>
    <t>外    科</t>
  </si>
  <si>
    <t>脳神経外科</t>
  </si>
  <si>
    <t>緊急手術が入る場合あり。</t>
  </si>
  <si>
    <t>泌尿器科</t>
  </si>
  <si>
    <t>月水木-手術日</t>
  </si>
  <si>
    <t>整形外科</t>
  </si>
  <si>
    <t>産科・婦人科</t>
  </si>
  <si>
    <t>月火金-手術日</t>
  </si>
  <si>
    <t>耳鼻咽喉科</t>
  </si>
  <si>
    <t>火水金-手術日</t>
  </si>
  <si>
    <t>眼  　科</t>
  </si>
  <si>
    <t>月木-手術日</t>
  </si>
  <si>
    <t>麻 酔 科</t>
  </si>
  <si>
    <t>集合時間7：45</t>
  </si>
  <si>
    <t>形成外科</t>
  </si>
  <si>
    <t>月-午後手術、火木金-午前手術</t>
  </si>
  <si>
    <t>放射線診断科</t>
  </si>
  <si>
    <t>病理診断科</t>
  </si>
  <si>
    <t>救急診療科</t>
  </si>
  <si>
    <t>見学当日の救急車の搬送数によって空き時間が長くなる場合があります。</t>
  </si>
  <si>
    <t>救 急(夜間)　</t>
  </si>
  <si>
    <r>
      <t>当日の見学科の状況に合わせてご案内しております。
初期研修医の補助当直体制は曜日により異なります。
　</t>
    </r>
    <r>
      <rPr>
        <u val="single"/>
        <sz val="11"/>
        <color indexed="8"/>
        <rFont val="HG丸ｺﾞｼｯｸM-PRO"/>
        <family val="3"/>
      </rPr>
      <t>月・金</t>
    </r>
    <r>
      <rPr>
        <sz val="11"/>
        <color indexed="8"/>
        <rFont val="HG丸ｺﾞｼｯｸM-PRO"/>
        <family val="3"/>
      </rPr>
      <t>：内科系２名
　　　　　外科系１名
　</t>
    </r>
    <r>
      <rPr>
        <u val="single"/>
        <sz val="11"/>
        <color indexed="8"/>
        <rFont val="HG丸ｺﾞｼｯｸM-PRO"/>
        <family val="3"/>
      </rPr>
      <t>火</t>
    </r>
    <r>
      <rPr>
        <u val="single"/>
        <sz val="11"/>
        <color indexed="8"/>
        <rFont val="ＭＳ 明朝"/>
        <family val="1"/>
      </rPr>
      <t>･</t>
    </r>
    <r>
      <rPr>
        <u val="single"/>
        <sz val="11"/>
        <color indexed="8"/>
        <rFont val="HG丸ｺﾞｼｯｸM-PRO"/>
        <family val="3"/>
      </rPr>
      <t>水</t>
    </r>
    <r>
      <rPr>
        <u val="single"/>
        <sz val="11"/>
        <color indexed="8"/>
        <rFont val="ＭＳ 明朝"/>
        <family val="1"/>
      </rPr>
      <t>･</t>
    </r>
    <r>
      <rPr>
        <u val="single"/>
        <sz val="11"/>
        <color indexed="8"/>
        <rFont val="HG丸ｺﾞｼｯｸM-PRO"/>
        <family val="3"/>
      </rPr>
      <t>木</t>
    </r>
    <r>
      <rPr>
        <sz val="11"/>
        <color indexed="8"/>
        <rFont val="HG丸ｺﾞｼｯｸM-PRO"/>
        <family val="3"/>
      </rPr>
      <t>：内科系及び外科系
　　　　　（救急科当直）４名</t>
    </r>
  </si>
  <si>
    <t>日中の見学終了後から23：00頃までを目安にご見学いただいております。</t>
  </si>
  <si>
    <t>１．受入期間
随時受付しております。（土日・祝日・年末年始（12/29～1/3）を除く）
・１日あたり１診療科でお願いします。
・見学希望者の受入状況や診療科の事情により調整する場合があります。
・１つの診療科を複数名で見学いただく場合があります。
（右のカンファレンス・診療科情報をご参照ください）
２．受入体制
臨床研修管理部が見学の窓口となり，見学の受付から各診療科との調整，当日の診療科ご案内まで行います。
・見学初日は，8：00～8：30頃にご来院いただきます。
（診療科によってはご案内時間が早くなる場合がありますのでご了承ください。）
３．見学時の持ち物
名札，白衣・ケーシー等，聴診器，上履き，医師免許証の写し。
４．お食事について
昼食はお弁当をご用意しております。なお，食物アレルギーの対応はできかねますので，ご自身でご準備される際にはあらかじめお知らせください。
※朝食・夕食は自己負担でお願いいたします。
５．宿舎について
当院近隣の宿泊施設（徒歩約10分）をご用意いたします。冷蔵庫，電子レンジ，電気ケトル，テレビ，ドライヤー等はございます。タオル・洗面用具（シャンプー等）はご持参ください。
・インターネット環境はございません。
・状況により前泊・後泊の希望にも対応いたしますので，ご相談ください。
６．その他
・ＧＷ・お盆・年末年始等の前後の期間は，診療科により手術や症例などが少ない
　場合があります。
【病院見学申し込み方法】
【病院見学申込入力フォーム】の必要項目を入力のうえ，２週間前までに下記メー
　ルアドレスに送信してください。
※日程調整後，担当者からメールにてご連絡いたします。お申し込み後１週間以内
　にメールが届かない場合は下記受付窓口までご一報ください。</t>
  </si>
  <si>
    <r>
      <rPr>
        <sz val="12"/>
        <rFont val="HG丸ｺﾞｼｯｸM-PRO"/>
        <family val="3"/>
      </rPr>
      <t xml:space="preserve">
【受付窓口】</t>
    </r>
    <r>
      <rPr>
        <sz val="10"/>
        <rFont val="HG丸ｺﾞｼｯｸM-PRO"/>
        <family val="3"/>
      </rPr>
      <t xml:space="preserve">
　</t>
    </r>
    <r>
      <rPr>
        <sz val="11"/>
        <rFont val="HG丸ｺﾞｼｯｸM-PRO"/>
        <family val="3"/>
      </rPr>
      <t>大崎市民病院 臨床研修管理部 臨床研修管理室</t>
    </r>
    <r>
      <rPr>
        <sz val="10"/>
        <rFont val="HG丸ｺﾞｼｯｸM-PRO"/>
        <family val="3"/>
      </rPr>
      <t xml:space="preserve">
　　　</t>
    </r>
    <r>
      <rPr>
        <sz val="9"/>
        <rFont val="HG丸ｺﾞｼｯｸM-PRO"/>
        <family val="3"/>
      </rPr>
      <t>TEL：0229-23-3311（内3305，3306）
 　　　FAX：0229-23-5380</t>
    </r>
    <r>
      <rPr>
        <sz val="10"/>
        <rFont val="HG丸ｺﾞｼｯｸM-PRO"/>
        <family val="3"/>
      </rPr>
      <t xml:space="preserve">
　　　メールアドレス：kensyu-och@h-osaki.jp</t>
    </r>
  </si>
  <si>
    <t>駐車場の利用</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</si>
</sst>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lt;=999]000;[&lt;=9999]000\-00;000\-0000"/>
    <numFmt numFmtId="182" formatCode="[&lt;=99999999]####\-####;\(00\)\ ####\-####"/>
    <numFmt numFmtId="183" formatCode="[$-411]ge\.m\.d;\(aaa\)"/>
    <numFmt numFmtId="184" formatCode="[$-411]ge\.m\.d\(aaa\)"/>
    <numFmt numFmtId="185" formatCode="h:mm;@"/>
    <numFmt numFmtId="186" formatCode="[$-411]ge\.m\.d\ \(aaa\)"/>
    <numFmt numFmtId="187" formatCode="\(\ #,##0\ &quot;日&quot;\)\ ;[Red]\(\ \-#,##0\ &quot;日&quot;\)"/>
    <numFmt numFmtId="188" formatCode="[$-411]ggge&quot;年&quot;m&quot;月&quot;d&quot;日&quot;\(aaa\)"/>
    <numFmt numFmtId="189" formatCode="&quot;¥&quot;#,##0;\-&quot;¥&quot;#,##0"/>
    <numFmt numFmtId="190" formatCode="&quot;¥&quot;#,##0;[Red]\-&quot;¥&quot;#,##0"/>
    <numFmt numFmtId="191" formatCode="&quot;¥&quot;#,##0.00;\-&quot;¥&quot;#,##0.00"/>
    <numFmt numFmtId="192" formatCode="&quot;¥&quot;#,##0.00;[Red]\-&quot;¥&quot;#,##0.00"/>
    <numFmt numFmtId="193" formatCode="_-&quot;¥&quot;* #,##0_-;\-&quot;¥&quot;* #,##0_-;_-&quot;¥&quot;* &quot;-&quot;_-;_-@_-"/>
    <numFmt numFmtId="194" formatCode="_-* #,##0_-;\-* #,##0_-;_-* &quot;-&quot;_-;_-@_-"/>
    <numFmt numFmtId="195" formatCode="_-&quot;¥&quot;* #,##0.00_-;\-&quot;¥&quot;* #,##0.00_-;_-&quot;¥&quot;* &quot;-&quot;??_-;_-@_-"/>
    <numFmt numFmtId="196" formatCode="_-* #,##0.00_-;\-* #,##0.00_-;_-* &quot;-&quot;??_-;_-@_-"/>
    <numFmt numFmtId="197" formatCode="\(aaa\)"/>
    <numFmt numFmtId="198" formatCode="\(\ aaa\ \)"/>
    <numFmt numFmtId="199" formatCode="m&quot;月&quot;d&quot;日&quot;\(\)\(\)"/>
    <numFmt numFmtId="200" formatCode="m&quot;月&quot;d&quot;日&quot;\(aaa\)"/>
    <numFmt numFmtId="201" formatCode="m/d;@"/>
  </numFmts>
  <fonts count="88">
    <font>
      <sz val="11"/>
      <name val="ＭＳ Ｐゴシック"/>
      <family val="3"/>
    </font>
    <font>
      <sz val="6"/>
      <name val="ＭＳ Ｐゴシック"/>
      <family val="3"/>
    </font>
    <font>
      <sz val="9"/>
      <name val="ＭＳ Ｐゴシック"/>
      <family val="3"/>
    </font>
    <font>
      <sz val="8"/>
      <name val="ＭＳ Ｐゴシック"/>
      <family val="3"/>
    </font>
    <font>
      <sz val="10"/>
      <name val="ＭＳ Ｐゴシック"/>
      <family val="3"/>
    </font>
    <font>
      <sz val="24"/>
      <name val="ＭＳ Ｐゴシック"/>
      <family val="3"/>
    </font>
    <font>
      <sz val="11"/>
      <color indexed="12"/>
      <name val="ＭＳ Ｐゴシック"/>
      <family val="3"/>
    </font>
    <font>
      <sz val="14"/>
      <name val="ＭＳ Ｐゴシック"/>
      <family val="3"/>
    </font>
    <font>
      <u val="single"/>
      <sz val="11"/>
      <color indexed="12"/>
      <name val="ＭＳ Ｐゴシック"/>
      <family val="3"/>
    </font>
    <font>
      <sz val="12"/>
      <name val="ＭＳ Ｐゴシック"/>
      <family val="3"/>
    </font>
    <font>
      <u val="single"/>
      <sz val="12"/>
      <color indexed="12"/>
      <name val="ＭＳ Ｐゴシック"/>
      <family val="3"/>
    </font>
    <font>
      <u val="single"/>
      <sz val="11"/>
      <color indexed="36"/>
      <name val="ＭＳ Ｐゴシック"/>
      <family val="3"/>
    </font>
    <font>
      <sz val="9"/>
      <name val="MS UI Gothic"/>
      <family val="3"/>
    </font>
    <font>
      <sz val="11"/>
      <color indexed="10"/>
      <name val="ＭＳ Ｐゴシック"/>
      <family val="3"/>
    </font>
    <font>
      <sz val="11"/>
      <color indexed="9"/>
      <name val="ＭＳ Ｐゴシック"/>
      <family val="3"/>
    </font>
    <font>
      <sz val="10"/>
      <name val="ＭＳ Ｐ明朝"/>
      <family val="1"/>
    </font>
    <font>
      <u val="single"/>
      <sz val="10"/>
      <color indexed="12"/>
      <name val="ＭＳ Ｐ明朝"/>
      <family val="1"/>
    </font>
    <font>
      <sz val="9"/>
      <name val="ＭＳ Ｐ明朝"/>
      <family val="1"/>
    </font>
    <font>
      <sz val="11"/>
      <name val="ＭＳ Ｐ明朝"/>
      <family val="1"/>
    </font>
    <font>
      <sz val="10"/>
      <color indexed="10"/>
      <name val="ＭＳ Ｐゴシック"/>
      <family val="3"/>
    </font>
    <font>
      <sz val="10"/>
      <color indexed="9"/>
      <name val="ＭＳ Ｐ明朝"/>
      <family val="1"/>
    </font>
    <font>
      <u val="single"/>
      <sz val="10"/>
      <name val="ＭＳ Ｐ明朝"/>
      <family val="1"/>
    </font>
    <font>
      <sz val="10"/>
      <color indexed="12"/>
      <name val="ＭＳ Ｐゴシック"/>
      <family val="3"/>
    </font>
    <font>
      <sz val="10"/>
      <color indexed="9"/>
      <name val="ＭＳ Ｐゴシック"/>
      <family val="3"/>
    </font>
    <font>
      <u val="single"/>
      <sz val="11"/>
      <name val="ＭＳ Ｐゴシック"/>
      <family val="3"/>
    </font>
    <font>
      <u val="single"/>
      <sz val="10"/>
      <color indexed="12"/>
      <name val="ＭＳ Ｐゴシック"/>
      <family val="3"/>
    </font>
    <font>
      <sz val="20"/>
      <color indexed="12"/>
      <name val="ＭＳ Ｐゴシック"/>
      <family val="3"/>
    </font>
    <font>
      <b/>
      <sz val="10"/>
      <name val="ＭＳ Ｐゴシック"/>
      <family val="3"/>
    </font>
    <font>
      <sz val="9"/>
      <color indexed="12"/>
      <name val="ＭＳ Ｐゴシック"/>
      <family val="3"/>
    </font>
    <font>
      <sz val="11"/>
      <color indexed="8"/>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39"/>
      <name val="ＭＳ Ｐゴシック"/>
      <family val="3"/>
    </font>
    <font>
      <sz val="9"/>
      <color indexed="10"/>
      <name val="ＭＳ Ｐゴシック"/>
      <family val="3"/>
    </font>
    <font>
      <u val="single"/>
      <sz val="9"/>
      <color indexed="10"/>
      <name val="ＭＳ Ｐゴシック"/>
      <family val="3"/>
    </font>
    <font>
      <b/>
      <sz val="11"/>
      <color indexed="10"/>
      <name val="ＭＳ Ｐゴシック"/>
      <family val="3"/>
    </font>
    <font>
      <sz val="11"/>
      <color indexed="8"/>
      <name val="HG丸ｺﾞｼｯｸM-PRO"/>
      <family val="3"/>
    </font>
    <font>
      <b/>
      <sz val="14"/>
      <name val="HG丸ｺﾞｼｯｸM-PRO"/>
      <family val="3"/>
    </font>
    <font>
      <b/>
      <sz val="16"/>
      <color indexed="8"/>
      <name val="HG丸ｺﾞｼｯｸM-PRO"/>
      <family val="3"/>
    </font>
    <font>
      <sz val="12"/>
      <name val="HG丸ｺﾞｼｯｸM-PRO"/>
      <family val="3"/>
    </font>
    <font>
      <sz val="11"/>
      <name val="HG丸ｺﾞｼｯｸM-PRO"/>
      <family val="3"/>
    </font>
    <font>
      <sz val="10"/>
      <color indexed="8"/>
      <name val="HG丸ｺﾞｼｯｸM-PRO"/>
      <family val="3"/>
    </font>
    <font>
      <b/>
      <sz val="18"/>
      <color indexed="8"/>
      <name val="HG丸ｺﾞｼｯｸM-PRO"/>
      <family val="3"/>
    </font>
    <font>
      <sz val="11"/>
      <color indexed="10"/>
      <name val="HG丸ｺﾞｼｯｸM-PRO"/>
      <family val="3"/>
    </font>
    <font>
      <sz val="10"/>
      <name val="HG丸ｺﾞｼｯｸM-PRO"/>
      <family val="3"/>
    </font>
    <font>
      <sz val="9"/>
      <name val="HG丸ｺﾞｼｯｸM-PRO"/>
      <family val="3"/>
    </font>
    <font>
      <u val="single"/>
      <sz val="11"/>
      <color indexed="8"/>
      <name val="HG丸ｺﾞｼｯｸM-PRO"/>
      <family val="3"/>
    </font>
    <font>
      <u val="single"/>
      <sz val="11"/>
      <color indexed="8"/>
      <name val="ＭＳ 明朝"/>
      <family val="1"/>
    </font>
    <font>
      <sz val="12"/>
      <color indexed="12"/>
      <name val="HG丸ｺﾞｼｯｸM-PRO"/>
      <family val="3"/>
    </font>
    <font>
      <sz val="11"/>
      <color indexed="12"/>
      <name val="HG丸ｺﾞｼｯｸM-PRO"/>
      <family val="3"/>
    </font>
    <font>
      <u val="singleAccounting"/>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FF"/>
      <name val="ＭＳ Ｐゴシック"/>
      <family val="3"/>
    </font>
    <font>
      <sz val="10"/>
      <color rgb="FFFF0000"/>
      <name val="ＭＳ Ｐゴシック"/>
      <family val="3"/>
    </font>
    <font>
      <b/>
      <sz val="11"/>
      <color rgb="FFFF0000"/>
      <name val="Calibri"/>
      <family val="3"/>
    </font>
    <font>
      <sz val="11"/>
      <color theme="1"/>
      <name val="HG丸ｺﾞｼｯｸM-PRO"/>
      <family val="3"/>
    </font>
    <font>
      <b/>
      <sz val="16"/>
      <color theme="1"/>
      <name val="HG丸ｺﾞｼｯｸM-PRO"/>
      <family val="3"/>
    </font>
    <font>
      <sz val="10"/>
      <color theme="1"/>
      <name val="HG丸ｺﾞｼｯｸM-PRO"/>
      <family val="3"/>
    </font>
    <font>
      <b/>
      <sz val="18"/>
      <color theme="1"/>
      <name val="HG丸ｺﾞｼｯｸM-PRO"/>
      <family val="3"/>
    </font>
    <font>
      <sz val="11"/>
      <color rgb="FFFF000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style="hair"/>
      <top style="thin"/>
      <bottom style="hair"/>
    </border>
    <border>
      <left style="thin"/>
      <right style="hair"/>
      <top style="hair"/>
      <bottom style="hair"/>
    </border>
    <border>
      <left style="thin"/>
      <right style="hair"/>
      <top>
        <color indexed="63"/>
      </top>
      <bottom style="thin"/>
    </border>
    <border>
      <left>
        <color indexed="63"/>
      </left>
      <right style="thin"/>
      <top style="thin"/>
      <bottom style="hair"/>
    </border>
    <border>
      <left>
        <color indexed="63"/>
      </left>
      <right style="thin"/>
      <top style="thin"/>
      <bottom style="thin"/>
    </border>
    <border>
      <left>
        <color indexed="63"/>
      </left>
      <right style="thin"/>
      <top style="hair"/>
      <bottom style="hair"/>
    </border>
    <border>
      <left>
        <color indexed="63"/>
      </left>
      <right style="thin"/>
      <top style="hair"/>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color indexed="63"/>
      </right>
      <top style="hair"/>
      <bottom style="hair"/>
    </border>
    <border>
      <left style="thin"/>
      <right>
        <color indexed="63"/>
      </right>
      <top style="hair"/>
      <bottom style="thin"/>
    </border>
    <border>
      <left>
        <color indexed="63"/>
      </left>
      <right style="hair"/>
      <top>
        <color indexed="63"/>
      </top>
      <bottom>
        <color indexed="63"/>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63" fillId="0" borderId="0">
      <alignment vertical="center"/>
      <protection/>
    </xf>
    <xf numFmtId="0" fontId="4" fillId="0" borderId="0">
      <alignment/>
      <protection/>
    </xf>
    <xf numFmtId="0" fontId="11" fillId="0" borderId="0" applyNumberFormat="0" applyFill="0" applyBorder="0" applyAlignment="0" applyProtection="0"/>
    <xf numFmtId="0" fontId="79" fillId="32" borderId="0" applyNumberFormat="0" applyBorder="0" applyAlignment="0" applyProtection="0"/>
  </cellStyleXfs>
  <cellXfs count="320">
    <xf numFmtId="0" fontId="0" fillId="0" borderId="0" xfId="0" applyAlignment="1">
      <alignment/>
    </xf>
    <xf numFmtId="0" fontId="0" fillId="33" borderId="0" xfId="0" applyFill="1" applyAlignment="1" applyProtection="1">
      <alignment vertical="center"/>
      <protection locked="0"/>
    </xf>
    <xf numFmtId="181" fontId="0" fillId="33" borderId="0" xfId="0" applyNumberFormat="1" applyFill="1" applyAlignment="1" applyProtection="1">
      <alignment vertical="center"/>
      <protection locked="0"/>
    </xf>
    <xf numFmtId="20" fontId="0" fillId="33" borderId="0" xfId="0" applyNumberFormat="1" applyFill="1" applyAlignment="1" applyProtection="1">
      <alignment horizontal="center" vertical="center"/>
      <protection locked="0"/>
    </xf>
    <xf numFmtId="0" fontId="0" fillId="0" borderId="0" xfId="0" applyAlignment="1" applyProtection="1">
      <alignment/>
      <protection hidden="1"/>
    </xf>
    <xf numFmtId="0" fontId="7" fillId="0" borderId="0" xfId="0" applyFont="1" applyAlignment="1" applyProtection="1">
      <alignment/>
      <protection hidden="1"/>
    </xf>
    <xf numFmtId="0" fontId="0" fillId="0" borderId="0" xfId="0" applyAlignment="1" applyProtection="1">
      <alignment vertical="center"/>
      <protection hidden="1"/>
    </xf>
    <xf numFmtId="0" fontId="0" fillId="0" borderId="0" xfId="0" applyAlignment="1" applyProtection="1">
      <alignment horizontal="right"/>
      <protection hidden="1"/>
    </xf>
    <xf numFmtId="0" fontId="0" fillId="0" borderId="10" xfId="0" applyBorder="1" applyAlignment="1" applyProtection="1">
      <alignment horizontal="distributed"/>
      <protection hidden="1"/>
    </xf>
    <xf numFmtId="0" fontId="6" fillId="0" borderId="0" xfId="0" applyFont="1" applyAlignment="1" applyProtection="1">
      <alignment vertical="center"/>
      <protection hidden="1"/>
    </xf>
    <xf numFmtId="0" fontId="2" fillId="0" borderId="10" xfId="0" applyFont="1" applyBorder="1" applyAlignment="1" applyProtection="1">
      <alignment horizontal="distributed"/>
      <protection hidden="1"/>
    </xf>
    <xf numFmtId="0" fontId="0" fillId="0" borderId="0" xfId="0" applyFont="1" applyAlignment="1" applyProtection="1">
      <alignment horizontal="center" vertical="center"/>
      <protection hidden="1"/>
    </xf>
    <xf numFmtId="0" fontId="0" fillId="0" borderId="0" xfId="0" applyAlignment="1" applyProtection="1">
      <alignment horizontal="distributed"/>
      <protection hidden="1"/>
    </xf>
    <xf numFmtId="0" fontId="0" fillId="0" borderId="0" xfId="0" applyAlignment="1" applyProtection="1">
      <alignment horizontal="center" vertical="center"/>
      <protection hidden="1"/>
    </xf>
    <xf numFmtId="0" fontId="0" fillId="0" borderId="0" xfId="0" applyAlignment="1" applyProtection="1">
      <alignment horizontal="right" vertical="top"/>
      <protection hidden="1"/>
    </xf>
    <xf numFmtId="0" fontId="0" fillId="0" borderId="10" xfId="0" applyBorder="1" applyAlignment="1" applyProtection="1">
      <alignment horizontal="distributed" vertical="top"/>
      <protection hidden="1"/>
    </xf>
    <xf numFmtId="0" fontId="4" fillId="0" borderId="0" xfId="0" applyFont="1" applyAlignment="1" applyProtection="1">
      <alignment/>
      <protection hidden="1"/>
    </xf>
    <xf numFmtId="0" fontId="4" fillId="0" borderId="0" xfId="0" applyFont="1" applyAlignment="1" applyProtection="1">
      <alignment vertical="center"/>
      <protection hidden="1"/>
    </xf>
    <xf numFmtId="0" fontId="4" fillId="0" borderId="11" xfId="0" applyFont="1" applyBorder="1" applyAlignment="1" applyProtection="1">
      <alignment vertical="center"/>
      <protection hidden="1"/>
    </xf>
    <xf numFmtId="0" fontId="4" fillId="0" borderId="12" xfId="0" applyFont="1" applyBorder="1" applyAlignment="1" applyProtection="1">
      <alignment vertical="center" wrapText="1"/>
      <protection hidden="1"/>
    </xf>
    <xf numFmtId="0" fontId="4" fillId="0" borderId="13" xfId="0" applyFont="1" applyBorder="1" applyAlignment="1" applyProtection="1">
      <alignment/>
      <protection hidden="1"/>
    </xf>
    <xf numFmtId="0" fontId="4" fillId="0" borderId="10" xfId="0" applyFont="1" applyBorder="1" applyAlignment="1" applyProtection="1">
      <alignment vertical="center" wrapText="1"/>
      <protection hidden="1"/>
    </xf>
    <xf numFmtId="0" fontId="4" fillId="0" borderId="14" xfId="0" applyFont="1" applyBorder="1" applyAlignment="1" applyProtection="1">
      <alignment/>
      <protection hidden="1"/>
    </xf>
    <xf numFmtId="0" fontId="4" fillId="0" borderId="15" xfId="0" applyFont="1" applyBorder="1" applyAlignment="1" applyProtection="1">
      <alignment/>
      <protection hidden="1"/>
    </xf>
    <xf numFmtId="0" fontId="4" fillId="0" borderId="16" xfId="0" applyFont="1" applyBorder="1" applyAlignment="1" applyProtection="1">
      <alignment vertical="center" wrapText="1"/>
      <protection hidden="1"/>
    </xf>
    <xf numFmtId="0" fontId="4" fillId="0" borderId="17" xfId="0" applyFont="1" applyBorder="1" applyAlignment="1" applyProtection="1">
      <alignment/>
      <protection hidden="1"/>
    </xf>
    <xf numFmtId="0" fontId="4" fillId="0" borderId="18" xfId="0" applyFont="1" applyBorder="1" applyAlignment="1" applyProtection="1">
      <alignment vertical="center" wrapText="1"/>
      <protection hidden="1"/>
    </xf>
    <xf numFmtId="0" fontId="4" fillId="0" borderId="19" xfId="0" applyFont="1" applyBorder="1" applyAlignment="1" applyProtection="1">
      <alignment vertical="center"/>
      <protection hidden="1"/>
    </xf>
    <xf numFmtId="0" fontId="4" fillId="0" borderId="19" xfId="0" applyFont="1" applyBorder="1" applyAlignment="1" applyProtection="1">
      <alignment/>
      <protection hidden="1"/>
    </xf>
    <xf numFmtId="0" fontId="4" fillId="0" borderId="18" xfId="0" applyFont="1" applyBorder="1" applyAlignment="1" applyProtection="1">
      <alignment/>
      <protection hidden="1"/>
    </xf>
    <xf numFmtId="0" fontId="4" fillId="0" borderId="19" xfId="0" applyFont="1" applyBorder="1" applyAlignment="1" applyProtection="1">
      <alignment vertical="center" wrapText="1"/>
      <protection hidden="1"/>
    </xf>
    <xf numFmtId="0" fontId="4" fillId="0" borderId="19" xfId="0" applyFont="1" applyBorder="1" applyAlignment="1" applyProtection="1">
      <alignment horizontal="center" vertical="center"/>
      <protection hidden="1"/>
    </xf>
    <xf numFmtId="0" fontId="4" fillId="0" borderId="20" xfId="0" applyFont="1" applyBorder="1" applyAlignment="1" applyProtection="1">
      <alignment/>
      <protection hidden="1"/>
    </xf>
    <xf numFmtId="0" fontId="4" fillId="0" borderId="21" xfId="0" applyFont="1" applyBorder="1" applyAlignment="1" applyProtection="1">
      <alignment vertical="center" wrapText="1"/>
      <protection hidden="1"/>
    </xf>
    <xf numFmtId="0" fontId="4" fillId="0" borderId="21" xfId="0" applyFont="1" applyBorder="1" applyAlignment="1" applyProtection="1">
      <alignment/>
      <protection hidden="1"/>
    </xf>
    <xf numFmtId="0" fontId="4" fillId="0" borderId="10" xfId="0" applyFont="1" applyBorder="1" applyAlignment="1" applyProtection="1">
      <alignment/>
      <protection hidden="1"/>
    </xf>
    <xf numFmtId="0" fontId="4" fillId="0" borderId="15" xfId="0" applyFont="1" applyBorder="1" applyAlignment="1" applyProtection="1">
      <alignment vertical="center" shrinkToFit="1"/>
      <protection hidden="1"/>
    </xf>
    <xf numFmtId="0" fontId="4" fillId="0" borderId="17" xfId="0" applyFont="1" applyBorder="1" applyAlignment="1" applyProtection="1">
      <alignment vertical="center" textRotation="255" wrapText="1"/>
      <protection hidden="1"/>
    </xf>
    <xf numFmtId="0" fontId="4" fillId="0" borderId="19" xfId="0" applyFont="1" applyBorder="1" applyAlignment="1" applyProtection="1">
      <alignment vertical="center" textRotation="255" wrapText="1"/>
      <protection hidden="1"/>
    </xf>
    <xf numFmtId="0" fontId="4" fillId="0" borderId="22" xfId="0" applyFont="1" applyBorder="1" applyAlignment="1" applyProtection="1">
      <alignment vertical="center" wrapText="1"/>
      <protection hidden="1"/>
    </xf>
    <xf numFmtId="0" fontId="4" fillId="0" borderId="23" xfId="0" applyFont="1" applyBorder="1" applyAlignment="1" applyProtection="1">
      <alignment vertical="center" wrapText="1"/>
      <protection hidden="1"/>
    </xf>
    <xf numFmtId="0" fontId="4" fillId="0" borderId="19" xfId="0" applyFont="1" applyBorder="1" applyAlignment="1" applyProtection="1">
      <alignment horizontal="distributed" vertical="center" wrapText="1" indent="1"/>
      <protection hidden="1"/>
    </xf>
    <xf numFmtId="0" fontId="2" fillId="0" borderId="13" xfId="0" applyFont="1" applyBorder="1" applyAlignment="1" applyProtection="1">
      <alignment horizontal="center" vertical="center" wrapText="1"/>
      <protection hidden="1"/>
    </xf>
    <xf numFmtId="0" fontId="4" fillId="0" borderId="24"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3" fillId="0" borderId="19" xfId="0" applyFont="1" applyBorder="1" applyAlignment="1" applyProtection="1">
      <alignment vertical="top" shrinkToFit="1"/>
      <protection hidden="1"/>
    </xf>
    <xf numFmtId="0" fontId="4" fillId="0" borderId="18" xfId="0" applyFont="1" applyBorder="1" applyAlignment="1" applyProtection="1">
      <alignment vertical="center"/>
      <protection hidden="1"/>
    </xf>
    <xf numFmtId="0" fontId="4" fillId="0" borderId="0" xfId="0" applyFont="1" applyBorder="1" applyAlignment="1" applyProtection="1">
      <alignment vertical="center" wrapText="1"/>
      <protection hidden="1"/>
    </xf>
    <xf numFmtId="0" fontId="4" fillId="0" borderId="20" xfId="0" applyFont="1" applyBorder="1" applyAlignment="1" applyProtection="1">
      <alignment vertical="center"/>
      <protection hidden="1"/>
    </xf>
    <xf numFmtId="0" fontId="4" fillId="0" borderId="13" xfId="0" applyFont="1" applyBorder="1" applyAlignment="1" applyProtection="1">
      <alignment vertical="center"/>
      <protection hidden="1"/>
    </xf>
    <xf numFmtId="0" fontId="4" fillId="0" borderId="10" xfId="0" applyFont="1" applyBorder="1" applyAlignment="1" applyProtection="1">
      <alignment vertical="top"/>
      <protection hidden="1"/>
    </xf>
    <xf numFmtId="0" fontId="4" fillId="0" borderId="0" xfId="0" applyFont="1" applyAlignment="1" applyProtection="1">
      <alignment vertical="center" wrapText="1"/>
      <protection hidden="1"/>
    </xf>
    <xf numFmtId="0" fontId="4" fillId="0" borderId="0" xfId="0" applyFont="1" applyBorder="1" applyAlignment="1" applyProtection="1">
      <alignment horizontal="right"/>
      <protection hidden="1"/>
    </xf>
    <xf numFmtId="0" fontId="4" fillId="0" borderId="10" xfId="0" applyFont="1" applyBorder="1" applyAlignment="1" applyProtection="1">
      <alignment vertical="center"/>
      <protection hidden="1"/>
    </xf>
    <xf numFmtId="0" fontId="9"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Alignment="1" applyProtection="1">
      <alignment vertical="center"/>
      <protection hidden="1"/>
    </xf>
    <xf numFmtId="0" fontId="3" fillId="0" borderId="21" xfId="0" applyFont="1" applyBorder="1" applyAlignment="1" applyProtection="1">
      <alignment vertical="center" shrinkToFit="1"/>
      <protection hidden="1"/>
    </xf>
    <xf numFmtId="0" fontId="3" fillId="0" borderId="0" xfId="0" applyFont="1" applyBorder="1" applyAlignment="1" applyProtection="1">
      <alignment vertical="center" shrinkToFit="1"/>
      <protection hidden="1"/>
    </xf>
    <xf numFmtId="0" fontId="4" fillId="0" borderId="0" xfId="62" applyNumberFormat="1" quotePrefix="1">
      <alignment/>
      <protection/>
    </xf>
    <xf numFmtId="0" fontId="4" fillId="0" borderId="0" xfId="62">
      <alignment/>
      <protection/>
    </xf>
    <xf numFmtId="0" fontId="14" fillId="0" borderId="0" xfId="0" applyFont="1" applyAlignment="1" applyProtection="1">
      <alignment/>
      <protection hidden="1"/>
    </xf>
    <xf numFmtId="0" fontId="0" fillId="0" borderId="0" xfId="0" applyAlignment="1" applyProtection="1">
      <alignment vertical="center"/>
      <protection hidden="1" locked="0"/>
    </xf>
    <xf numFmtId="0" fontId="4" fillId="0" borderId="26" xfId="0" applyFont="1" applyBorder="1" applyAlignment="1" applyProtection="1">
      <alignment horizontal="center" vertical="center"/>
      <protection hidden="1"/>
    </xf>
    <xf numFmtId="0" fontId="15" fillId="0" borderId="16" xfId="0" applyFont="1" applyBorder="1" applyAlignment="1" applyProtection="1">
      <alignment vertical="center"/>
      <protection hidden="1"/>
    </xf>
    <xf numFmtId="0" fontId="4" fillId="0" borderId="0" xfId="0" applyFont="1" applyBorder="1" applyAlignment="1" applyProtection="1">
      <alignment vertical="center" wrapText="1"/>
      <protection hidden="1" locked="0"/>
    </xf>
    <xf numFmtId="0" fontId="15" fillId="0" borderId="27" xfId="0" applyFont="1" applyBorder="1" applyAlignment="1" applyProtection="1">
      <alignment/>
      <protection hidden="1"/>
    </xf>
    <xf numFmtId="0" fontId="15" fillId="0" borderId="14" xfId="0" applyFont="1" applyBorder="1" applyAlignment="1" applyProtection="1">
      <alignment/>
      <protection hidden="1"/>
    </xf>
    <xf numFmtId="0" fontId="15" fillId="0" borderId="16" xfId="0" applyFont="1" applyBorder="1" applyAlignment="1" applyProtection="1">
      <alignment/>
      <protection hidden="1"/>
    </xf>
    <xf numFmtId="0" fontId="15" fillId="0" borderId="28" xfId="0" applyFont="1" applyBorder="1" applyAlignment="1" applyProtection="1">
      <alignment/>
      <protection hidden="1"/>
    </xf>
    <xf numFmtId="0" fontId="15" fillId="0" borderId="17" xfId="0" applyFont="1" applyBorder="1" applyAlignment="1" applyProtection="1">
      <alignment horizontal="right" vertical="center"/>
      <protection hidden="1"/>
    </xf>
    <xf numFmtId="0" fontId="15" fillId="0" borderId="19" xfId="0" applyFont="1" applyBorder="1" applyAlignment="1" applyProtection="1">
      <alignment vertical="center"/>
      <protection hidden="1"/>
    </xf>
    <xf numFmtId="0" fontId="15" fillId="0" borderId="19" xfId="0" applyFont="1" applyBorder="1" applyAlignment="1" applyProtection="1">
      <alignment/>
      <protection hidden="1"/>
    </xf>
    <xf numFmtId="0" fontId="15" fillId="0" borderId="18" xfId="0" applyFont="1" applyBorder="1" applyAlignment="1" applyProtection="1">
      <alignment/>
      <protection hidden="1"/>
    </xf>
    <xf numFmtId="0" fontId="15" fillId="0" borderId="21" xfId="0" applyFont="1" applyBorder="1" applyAlignment="1" applyProtection="1">
      <alignment/>
      <protection hidden="1"/>
    </xf>
    <xf numFmtId="0" fontId="15" fillId="0" borderId="10" xfId="0" applyFont="1" applyBorder="1" applyAlignment="1" applyProtection="1">
      <alignment horizontal="center" vertical="center"/>
      <protection hidden="1"/>
    </xf>
    <xf numFmtId="0" fontId="15" fillId="0" borderId="0" xfId="0" applyFont="1" applyAlignment="1" applyProtection="1">
      <alignment vertical="center"/>
      <protection hidden="1"/>
    </xf>
    <xf numFmtId="185" fontId="15" fillId="0" borderId="10" xfId="0" applyNumberFormat="1" applyFont="1" applyBorder="1" applyAlignment="1" applyProtection="1">
      <alignment vertical="center"/>
      <protection hidden="1"/>
    </xf>
    <xf numFmtId="0" fontId="16" fillId="0" borderId="19" xfId="0" applyFont="1" applyBorder="1" applyAlignment="1" applyProtection="1">
      <alignment vertical="center"/>
      <protection hidden="1"/>
    </xf>
    <xf numFmtId="0" fontId="16" fillId="0" borderId="10" xfId="0" applyFont="1" applyBorder="1" applyAlignment="1" applyProtection="1">
      <alignment vertical="center"/>
      <protection hidden="1"/>
    </xf>
    <xf numFmtId="0" fontId="15" fillId="0" borderId="10" xfId="0" applyFont="1" applyBorder="1" applyAlignment="1" applyProtection="1">
      <alignment/>
      <protection hidden="1"/>
    </xf>
    <xf numFmtId="186" fontId="15" fillId="0" borderId="12" xfId="0" applyNumberFormat="1" applyFont="1" applyBorder="1" applyAlignment="1" applyProtection="1">
      <alignment horizontal="center" vertical="center"/>
      <protection hidden="1"/>
    </xf>
    <xf numFmtId="0" fontId="15" fillId="0" borderId="12" xfId="0" applyFont="1" applyBorder="1" applyAlignment="1" applyProtection="1">
      <alignment horizontal="center" vertical="center"/>
      <protection hidden="1"/>
    </xf>
    <xf numFmtId="0" fontId="15" fillId="0" borderId="27" xfId="0" applyFont="1" applyBorder="1" applyAlignment="1" applyProtection="1">
      <alignment vertical="center"/>
      <protection hidden="1"/>
    </xf>
    <xf numFmtId="186" fontId="15" fillId="0" borderId="22" xfId="0" applyNumberFormat="1" applyFont="1" applyBorder="1" applyAlignment="1" applyProtection="1">
      <alignment horizontal="center" vertical="center"/>
      <protection hidden="1"/>
    </xf>
    <xf numFmtId="0" fontId="15" fillId="0" borderId="22" xfId="0" applyFont="1" applyBorder="1" applyAlignment="1" applyProtection="1">
      <alignment horizontal="center" vertical="center"/>
      <protection hidden="1"/>
    </xf>
    <xf numFmtId="0" fontId="15" fillId="0" borderId="29" xfId="0" applyFont="1" applyBorder="1" applyAlignment="1" applyProtection="1">
      <alignment vertical="center"/>
      <protection hidden="1"/>
    </xf>
    <xf numFmtId="186" fontId="15" fillId="0" borderId="23" xfId="0" applyNumberFormat="1" applyFont="1" applyBorder="1" applyAlignment="1" applyProtection="1">
      <alignment horizontal="center" vertical="center"/>
      <protection hidden="1"/>
    </xf>
    <xf numFmtId="0" fontId="15" fillId="0" borderId="23" xfId="0" applyFont="1" applyBorder="1" applyAlignment="1" applyProtection="1">
      <alignment horizontal="center" vertical="center"/>
      <protection hidden="1"/>
    </xf>
    <xf numFmtId="0" fontId="15" fillId="0" borderId="30" xfId="0" applyFont="1" applyBorder="1" applyAlignment="1" applyProtection="1">
      <alignment vertical="center"/>
      <protection hidden="1"/>
    </xf>
    <xf numFmtId="0" fontId="4" fillId="0" borderId="31" xfId="0" applyFont="1" applyBorder="1" applyAlignment="1" applyProtection="1">
      <alignment vertical="center"/>
      <protection hidden="1"/>
    </xf>
    <xf numFmtId="0" fontId="4" fillId="0" borderId="32" xfId="0" applyFont="1" applyBorder="1" applyAlignment="1" applyProtection="1">
      <alignment vertical="center" wrapText="1"/>
      <protection hidden="1"/>
    </xf>
    <xf numFmtId="0" fontId="4" fillId="0" borderId="33" xfId="0" applyFont="1" applyBorder="1" applyAlignment="1" applyProtection="1">
      <alignment vertical="center"/>
      <protection hidden="1"/>
    </xf>
    <xf numFmtId="0" fontId="2" fillId="0" borderId="12" xfId="0" applyFont="1" applyBorder="1" applyAlignment="1" applyProtection="1">
      <alignment horizontal="center" vertical="center" shrinkToFit="1"/>
      <protection hidden="1"/>
    </xf>
    <xf numFmtId="0" fontId="2" fillId="0" borderId="22" xfId="0" applyFont="1" applyBorder="1" applyAlignment="1" applyProtection="1">
      <alignment horizontal="center" vertical="center" shrinkToFit="1"/>
      <protection hidden="1"/>
    </xf>
    <xf numFmtId="0" fontId="2" fillId="0" borderId="23" xfId="0" applyFont="1" applyBorder="1" applyAlignment="1" applyProtection="1">
      <alignment horizontal="center" vertical="center" shrinkToFit="1"/>
      <protection hidden="1"/>
    </xf>
    <xf numFmtId="0" fontId="0" fillId="0" borderId="0" xfId="0" applyAlignment="1" applyProtection="1">
      <alignment/>
      <protection hidden="1" locked="0"/>
    </xf>
    <xf numFmtId="0" fontId="4" fillId="0" borderId="0" xfId="0" applyFont="1" applyBorder="1" applyAlignment="1" applyProtection="1">
      <alignment horizontal="distributed" wrapText="1"/>
      <protection hidden="1"/>
    </xf>
    <xf numFmtId="0" fontId="4" fillId="0" borderId="0" xfId="0" applyFont="1" applyAlignment="1" applyProtection="1">
      <alignment horizontal="right"/>
      <protection hidden="1"/>
    </xf>
    <xf numFmtId="0" fontId="4" fillId="34" borderId="0" xfId="62" applyFill="1">
      <alignment/>
      <protection/>
    </xf>
    <xf numFmtId="0" fontId="20" fillId="0" borderId="11" xfId="0" applyFont="1" applyBorder="1" applyAlignment="1" applyProtection="1">
      <alignment vertical="center"/>
      <protection hidden="1" locked="0"/>
    </xf>
    <xf numFmtId="0" fontId="20" fillId="0" borderId="34" xfId="0" applyFont="1" applyBorder="1" applyAlignment="1" applyProtection="1">
      <alignment vertical="center"/>
      <protection hidden="1" locked="0"/>
    </xf>
    <xf numFmtId="0" fontId="20" fillId="0" borderId="35" xfId="0" applyFont="1" applyBorder="1" applyAlignment="1" applyProtection="1">
      <alignment vertical="center"/>
      <protection hidden="1" locked="0"/>
    </xf>
    <xf numFmtId="180" fontId="4" fillId="34" borderId="0" xfId="62" applyNumberFormat="1" applyFill="1">
      <alignment/>
      <protection/>
    </xf>
    <xf numFmtId="0" fontId="0" fillId="34" borderId="0" xfId="0" applyNumberFormat="1" applyFill="1" applyAlignment="1" quotePrefix="1">
      <alignment/>
    </xf>
    <xf numFmtId="0" fontId="19" fillId="0" borderId="0" xfId="0" applyFont="1" applyAlignment="1" applyProtection="1">
      <alignment vertical="center"/>
      <protection hidden="1"/>
    </xf>
    <xf numFmtId="0" fontId="4" fillId="0" borderId="0" xfId="0" applyFont="1" applyFill="1" applyBorder="1" applyAlignment="1" applyProtection="1">
      <alignment horizontal="center"/>
      <protection hidden="1" locked="0"/>
    </xf>
    <xf numFmtId="0" fontId="22" fillId="0" borderId="0" xfId="0" applyFont="1" applyAlignment="1" applyProtection="1">
      <alignment vertical="center"/>
      <protection hidden="1"/>
    </xf>
    <xf numFmtId="0" fontId="23" fillId="0" borderId="0" xfId="0" applyFont="1" applyAlignment="1" applyProtection="1">
      <alignment vertical="center"/>
      <protection hidden="1" locked="0"/>
    </xf>
    <xf numFmtId="0" fontId="0" fillId="0" borderId="0" xfId="0" applyFont="1" applyAlignment="1" applyProtection="1">
      <alignment horizontal="right" vertical="center" shrinkToFit="1"/>
      <protection hidden="1"/>
    </xf>
    <xf numFmtId="0" fontId="19" fillId="0" borderId="0" xfId="0" applyFont="1" applyBorder="1" applyAlignment="1" applyProtection="1">
      <alignment horizontal="left" vertical="top" wrapText="1"/>
      <protection hidden="1"/>
    </xf>
    <xf numFmtId="0" fontId="0" fillId="33" borderId="0" xfId="0" applyFill="1" applyAlignment="1" applyProtection="1">
      <alignment vertical="center"/>
      <protection hidden="1" locked="0"/>
    </xf>
    <xf numFmtId="0" fontId="4" fillId="0" borderId="20" xfId="0" applyFont="1" applyBorder="1" applyAlignment="1" applyProtection="1">
      <alignment vertical="center" textRotation="255" wrapText="1"/>
      <protection hidden="1"/>
    </xf>
    <xf numFmtId="0" fontId="24" fillId="0" borderId="0" xfId="0" applyFont="1" applyAlignment="1" applyProtection="1">
      <alignment/>
      <protection hidden="1"/>
    </xf>
    <xf numFmtId="0" fontId="0" fillId="0" borderId="0" xfId="0" applyAlignment="1" applyProtection="1">
      <alignment vertical="center" shrinkToFit="1"/>
      <protection hidden="1"/>
    </xf>
    <xf numFmtId="0" fontId="3" fillId="0" borderId="0" xfId="0" applyFont="1" applyBorder="1" applyAlignment="1" applyProtection="1">
      <alignment vertical="top" shrinkToFit="1"/>
      <protection hidden="1"/>
    </xf>
    <xf numFmtId="0" fontId="4" fillId="0" borderId="20" xfId="0" applyFont="1" applyBorder="1" applyAlignment="1" applyProtection="1">
      <alignment horizontal="center" vertical="center"/>
      <protection hidden="1"/>
    </xf>
    <xf numFmtId="200" fontId="17" fillId="0" borderId="21" xfId="0" applyNumberFormat="1" applyFont="1" applyBorder="1" applyAlignment="1" applyProtection="1">
      <alignment horizontal="center" vertical="center" shrinkToFit="1"/>
      <protection hidden="1"/>
    </xf>
    <xf numFmtId="0" fontId="0" fillId="0" borderId="0" xfId="0" applyBorder="1" applyAlignment="1" applyProtection="1">
      <alignment horizontal="center" vertical="center"/>
      <protection hidden="1"/>
    </xf>
    <xf numFmtId="0" fontId="26" fillId="0" borderId="0" xfId="0" applyFont="1" applyAlignment="1" applyProtection="1">
      <alignment/>
      <protection hidden="1"/>
    </xf>
    <xf numFmtId="0" fontId="0" fillId="35" borderId="0" xfId="0" applyFill="1" applyAlignment="1">
      <alignment/>
    </xf>
    <xf numFmtId="200" fontId="15" fillId="0" borderId="12" xfId="0" applyNumberFormat="1" applyFont="1" applyBorder="1" applyAlignment="1" applyProtection="1">
      <alignment horizontal="center" vertical="center" shrinkToFit="1"/>
      <protection hidden="1"/>
    </xf>
    <xf numFmtId="0" fontId="17" fillId="0" borderId="22" xfId="0" applyFont="1" applyBorder="1" applyAlignment="1" applyProtection="1">
      <alignment horizontal="left" vertical="center" shrinkToFit="1"/>
      <protection hidden="1"/>
    </xf>
    <xf numFmtId="0" fontId="17" fillId="0" borderId="23" xfId="0" applyFont="1" applyBorder="1" applyAlignment="1" applyProtection="1">
      <alignment horizontal="left" vertical="center" shrinkToFit="1"/>
      <protection hidden="1"/>
    </xf>
    <xf numFmtId="0" fontId="2" fillId="0" borderId="0" xfId="0" applyFont="1" applyAlignment="1" applyProtection="1">
      <alignment horizontal="left" vertical="top" wrapText="1"/>
      <protection hidden="1"/>
    </xf>
    <xf numFmtId="0" fontId="28" fillId="0" borderId="0" xfId="0" applyFont="1" applyAlignment="1" applyProtection="1">
      <alignment vertical="center"/>
      <protection hidden="1"/>
    </xf>
    <xf numFmtId="0" fontId="28" fillId="0" borderId="0" xfId="0" applyFont="1" applyAlignment="1" applyProtection="1">
      <alignment horizontal="left" vertical="center"/>
      <protection hidden="1"/>
    </xf>
    <xf numFmtId="0" fontId="28" fillId="0" borderId="0" xfId="0" applyFont="1" applyAlignment="1" applyProtection="1">
      <alignment vertical="center"/>
      <protection hidden="1"/>
    </xf>
    <xf numFmtId="0" fontId="0" fillId="33" borderId="0" xfId="0" applyFill="1" applyAlignment="1" applyProtection="1">
      <alignment vertical="center" shrinkToFit="1"/>
      <protection locked="0"/>
    </xf>
    <xf numFmtId="0" fontId="0" fillId="33" borderId="0" xfId="0" applyFill="1" applyAlignment="1" applyProtection="1">
      <alignment vertical="center"/>
      <protection locked="0"/>
    </xf>
    <xf numFmtId="0" fontId="0" fillId="33" borderId="0" xfId="0" applyFill="1" applyAlignment="1" applyProtection="1">
      <alignment horizontal="left" vertical="top" wrapText="1"/>
      <protection locked="0"/>
    </xf>
    <xf numFmtId="184" fontId="0" fillId="33" borderId="0" xfId="0" applyNumberFormat="1" applyFill="1" applyBorder="1" applyAlignment="1" applyProtection="1">
      <alignment horizontal="center" vertical="center"/>
      <protection locked="0"/>
    </xf>
    <xf numFmtId="0" fontId="0" fillId="33" borderId="0" xfId="0" applyFill="1" applyAlignment="1" applyProtection="1">
      <alignment vertical="top"/>
      <protection locked="0"/>
    </xf>
    <xf numFmtId="0" fontId="80" fillId="0" borderId="0" xfId="0" applyFont="1" applyAlignment="1" applyProtection="1">
      <alignment horizontal="left" vertical="center" wrapText="1"/>
      <protection hidden="1"/>
    </xf>
    <xf numFmtId="0" fontId="8" fillId="33" borderId="0" xfId="43" applyFill="1" applyAlignment="1" applyProtection="1">
      <alignment vertical="center"/>
      <protection locked="0"/>
    </xf>
    <xf numFmtId="0" fontId="0" fillId="0" borderId="0" xfId="0" applyFont="1" applyAlignment="1" applyProtection="1">
      <alignment horizontal="right" vertical="center" shrinkToFit="1"/>
      <protection hidden="1"/>
    </xf>
    <xf numFmtId="0" fontId="10" fillId="0" borderId="0" xfId="43" applyFont="1" applyAlignment="1" applyProtection="1">
      <alignment horizontal="center" vertical="center"/>
      <protection hidden="1"/>
    </xf>
    <xf numFmtId="0" fontId="9" fillId="0" borderId="0" xfId="0" applyFont="1" applyAlignment="1" applyProtection="1">
      <alignment horizontal="right"/>
      <protection hidden="1"/>
    </xf>
    <xf numFmtId="182" fontId="0" fillId="33" borderId="0" xfId="0" applyNumberFormat="1" applyFill="1" applyAlignment="1" applyProtection="1">
      <alignment vertical="center"/>
      <protection locked="0"/>
    </xf>
    <xf numFmtId="186" fontId="0" fillId="33" borderId="0" xfId="0" applyNumberFormat="1" applyFill="1" applyAlignment="1" applyProtection="1">
      <alignment horizontal="center" vertical="center"/>
      <protection locked="0"/>
    </xf>
    <xf numFmtId="0" fontId="13" fillId="0" borderId="0" xfId="0" applyFont="1" applyAlignment="1" applyProtection="1">
      <alignment vertical="top" wrapText="1"/>
      <protection hidden="1"/>
    </xf>
    <xf numFmtId="0" fontId="8" fillId="33" borderId="0" xfId="43" applyFont="1" applyFill="1" applyAlignment="1" applyProtection="1">
      <alignment vertical="center"/>
      <protection locked="0"/>
    </xf>
    <xf numFmtId="0" fontId="27" fillId="35" borderId="0" xfId="0" applyFont="1" applyFill="1" applyAlignment="1" applyProtection="1">
      <alignment horizontal="center" vertical="center"/>
      <protection hidden="1"/>
    </xf>
    <xf numFmtId="0" fontId="15" fillId="0" borderId="34" xfId="0" applyFont="1" applyBorder="1" applyAlignment="1" applyProtection="1">
      <alignment horizontal="left" vertical="center" shrinkToFit="1"/>
      <protection hidden="1"/>
    </xf>
    <xf numFmtId="0" fontId="15" fillId="0" borderId="22" xfId="0" applyFont="1" applyBorder="1" applyAlignment="1" applyProtection="1">
      <alignment horizontal="left" vertical="center" shrinkToFit="1"/>
      <protection hidden="1"/>
    </xf>
    <xf numFmtId="0" fontId="17" fillId="0" borderId="22" xfId="0" applyFont="1" applyBorder="1" applyAlignment="1" applyProtection="1">
      <alignment horizontal="left" vertical="center" shrinkToFit="1"/>
      <protection hidden="1" locked="0"/>
    </xf>
    <xf numFmtId="200" fontId="15" fillId="0" borderId="34" xfId="0" applyNumberFormat="1" applyFont="1" applyBorder="1" applyAlignment="1" applyProtection="1">
      <alignment horizontal="center" vertical="center" shrinkToFit="1"/>
      <protection hidden="1" locked="0"/>
    </xf>
    <xf numFmtId="200" fontId="15" fillId="0" borderId="22" xfId="0" applyNumberFormat="1" applyFont="1" applyBorder="1" applyAlignment="1" applyProtection="1">
      <alignment horizontal="center" vertical="center" shrinkToFit="1"/>
      <protection hidden="1" locked="0"/>
    </xf>
    <xf numFmtId="186" fontId="4" fillId="0" borderId="15" xfId="0" applyNumberFormat="1" applyFont="1" applyBorder="1" applyAlignment="1" applyProtection="1">
      <alignment horizontal="left" vertical="center" indent="1"/>
      <protection hidden="1"/>
    </xf>
    <xf numFmtId="186" fontId="4" fillId="0" borderId="16" xfId="0" applyNumberFormat="1" applyFont="1" applyBorder="1" applyAlignment="1" applyProtection="1">
      <alignment horizontal="left" vertical="center" indent="1"/>
      <protection hidden="1"/>
    </xf>
    <xf numFmtId="186" fontId="4" fillId="0" borderId="28" xfId="0" applyNumberFormat="1" applyFont="1" applyBorder="1" applyAlignment="1" applyProtection="1">
      <alignment horizontal="left" vertical="center" indent="1"/>
      <protection hidden="1"/>
    </xf>
    <xf numFmtId="187" fontId="15" fillId="0" borderId="22" xfId="49" applyNumberFormat="1" applyFont="1" applyBorder="1" applyAlignment="1" applyProtection="1">
      <alignment horizontal="left" vertical="center"/>
      <protection hidden="1"/>
    </xf>
    <xf numFmtId="0" fontId="4" fillId="0" borderId="16" xfId="0" applyFont="1" applyBorder="1" applyAlignment="1" applyProtection="1">
      <alignment horizontal="distributed" vertical="center" shrinkToFit="1"/>
      <protection hidden="1"/>
    </xf>
    <xf numFmtId="0" fontId="15" fillId="0" borderId="16" xfId="0" applyFont="1" applyBorder="1" applyAlignment="1" applyProtection="1">
      <alignment horizontal="left" vertical="center" shrinkToFit="1"/>
      <protection hidden="1"/>
    </xf>
    <xf numFmtId="200" fontId="15" fillId="0" borderId="35" xfId="0" applyNumberFormat="1" applyFont="1" applyBorder="1" applyAlignment="1" applyProtection="1">
      <alignment horizontal="center" vertical="center" shrinkToFit="1"/>
      <protection hidden="1" locked="0"/>
    </xf>
    <xf numFmtId="200" fontId="15" fillId="0" borderId="23" xfId="0" applyNumberFormat="1" applyFont="1" applyBorder="1" applyAlignment="1" applyProtection="1">
      <alignment horizontal="center" vertical="center" shrinkToFit="1"/>
      <protection hidden="1" locked="0"/>
    </xf>
    <xf numFmtId="0" fontId="15" fillId="0" borderId="35" xfId="0" applyFont="1" applyBorder="1" applyAlignment="1" applyProtection="1">
      <alignment horizontal="left" vertical="center" shrinkToFit="1"/>
      <protection hidden="1"/>
    </xf>
    <xf numFmtId="0" fontId="15" fillId="0" borderId="23" xfId="0" applyFont="1" applyBorder="1" applyAlignment="1" applyProtection="1">
      <alignment horizontal="left" vertical="center" shrinkToFit="1"/>
      <protection hidden="1"/>
    </xf>
    <xf numFmtId="0" fontId="17" fillId="0" borderId="23" xfId="0" applyFont="1" applyBorder="1" applyAlignment="1" applyProtection="1">
      <alignment horizontal="left" vertical="center" shrinkToFit="1"/>
      <protection hidden="1" locked="0"/>
    </xf>
    <xf numFmtId="0" fontId="19" fillId="0" borderId="20" xfId="0" applyFont="1" applyBorder="1" applyAlignment="1" applyProtection="1">
      <alignment wrapText="1"/>
      <protection hidden="1"/>
    </xf>
    <xf numFmtId="0" fontId="19" fillId="0" borderId="0" xfId="0" applyFont="1" applyAlignment="1" applyProtection="1">
      <alignment wrapText="1"/>
      <protection hidden="1"/>
    </xf>
    <xf numFmtId="0" fontId="19" fillId="0" borderId="20" xfId="0" applyFont="1" applyBorder="1" applyAlignment="1" applyProtection="1">
      <alignment horizontal="left" vertical="top" wrapText="1"/>
      <protection hidden="1"/>
    </xf>
    <xf numFmtId="0" fontId="19" fillId="0" borderId="0" xfId="0" applyFont="1" applyBorder="1" applyAlignment="1" applyProtection="1">
      <alignment horizontal="left" vertical="top" wrapText="1"/>
      <protection hidden="1"/>
    </xf>
    <xf numFmtId="0" fontId="4" fillId="0" borderId="20" xfId="0" applyFont="1" applyBorder="1" applyAlignment="1" applyProtection="1">
      <alignment/>
      <protection hidden="1"/>
    </xf>
    <xf numFmtId="0" fontId="4" fillId="0" borderId="0" xfId="0" applyFont="1" applyAlignment="1" applyProtection="1">
      <alignment/>
      <protection hidden="1"/>
    </xf>
    <xf numFmtId="200" fontId="15" fillId="0" borderId="11" xfId="0" applyNumberFormat="1" applyFont="1" applyBorder="1" applyAlignment="1" applyProtection="1">
      <alignment horizontal="center" vertical="center" shrinkToFit="1"/>
      <protection hidden="1" locked="0"/>
    </xf>
    <xf numFmtId="200" fontId="15" fillId="0" borderId="12" xfId="0" applyNumberFormat="1" applyFont="1" applyBorder="1" applyAlignment="1" applyProtection="1">
      <alignment horizontal="center" vertical="center" shrinkToFit="1"/>
      <protection hidden="1" locked="0"/>
    </xf>
    <xf numFmtId="0" fontId="4" fillId="0" borderId="0" xfId="0" applyFont="1" applyBorder="1" applyAlignment="1" applyProtection="1">
      <alignment horizontal="distributed" wrapText="1"/>
      <protection hidden="1"/>
    </xf>
    <xf numFmtId="0" fontId="4" fillId="0" borderId="23" xfId="0" applyFont="1" applyBorder="1" applyAlignment="1" applyProtection="1">
      <alignment horizontal="distributed" vertical="center" wrapText="1"/>
      <protection hidden="1"/>
    </xf>
    <xf numFmtId="0" fontId="15" fillId="0" borderId="15" xfId="0" applyFont="1" applyBorder="1" applyAlignment="1" applyProtection="1">
      <alignment vertical="center"/>
      <protection hidden="1"/>
    </xf>
    <xf numFmtId="0" fontId="15" fillId="0" borderId="16" xfId="0" applyFont="1" applyBorder="1" applyAlignment="1" applyProtection="1">
      <alignment vertical="center"/>
      <protection hidden="1"/>
    </xf>
    <xf numFmtId="0" fontId="15" fillId="0" borderId="11" xfId="0" applyFont="1" applyBorder="1" applyAlignment="1" applyProtection="1">
      <alignment horizontal="left" vertical="center" shrinkToFit="1"/>
      <protection hidden="1"/>
    </xf>
    <xf numFmtId="0" fontId="15" fillId="0" borderId="12" xfId="0" applyFont="1" applyBorder="1" applyAlignment="1" applyProtection="1">
      <alignment horizontal="left" vertical="center" shrinkToFit="1"/>
      <protection hidden="1"/>
    </xf>
    <xf numFmtId="186" fontId="4" fillId="0" borderId="15" xfId="0" applyNumberFormat="1" applyFont="1" applyBorder="1" applyAlignment="1" applyProtection="1">
      <alignment horizontal="center" vertical="center"/>
      <protection hidden="1"/>
    </xf>
    <xf numFmtId="186" fontId="4" fillId="0" borderId="16" xfId="0" applyNumberFormat="1" applyFont="1" applyBorder="1" applyAlignment="1" applyProtection="1">
      <alignment horizontal="center" vertical="center"/>
      <protection hidden="1"/>
    </xf>
    <xf numFmtId="0" fontId="17" fillId="0" borderId="12" xfId="0" applyFont="1" applyBorder="1" applyAlignment="1" applyProtection="1">
      <alignment horizontal="left" vertical="center" shrinkToFit="1"/>
      <protection hidden="1" locked="0"/>
    </xf>
    <xf numFmtId="0" fontId="2" fillId="0" borderId="0" xfId="0" applyFont="1" applyBorder="1" applyAlignment="1" applyProtection="1">
      <alignment vertical="center" shrinkToFit="1"/>
      <protection hidden="1"/>
    </xf>
    <xf numFmtId="0" fontId="15" fillId="0" borderId="13" xfId="0" applyFont="1" applyBorder="1" applyAlignment="1" applyProtection="1">
      <alignment horizontal="left" vertical="top" indent="1"/>
      <protection hidden="1"/>
    </xf>
    <xf numFmtId="0" fontId="15" fillId="0" borderId="10" xfId="0" applyFont="1" applyBorder="1" applyAlignment="1" applyProtection="1">
      <alignment horizontal="left" vertical="top" indent="1"/>
      <protection hidden="1"/>
    </xf>
    <xf numFmtId="0" fontId="5" fillId="0" borderId="0" xfId="0" applyFont="1" applyAlignment="1" applyProtection="1">
      <alignment horizontal="center"/>
      <protection hidden="1"/>
    </xf>
    <xf numFmtId="0" fontId="4" fillId="0" borderId="17" xfId="0" applyFont="1" applyBorder="1" applyAlignment="1" applyProtection="1">
      <alignment/>
      <protection hidden="1"/>
    </xf>
    <xf numFmtId="0" fontId="4" fillId="0" borderId="13" xfId="0" applyFont="1" applyBorder="1" applyAlignment="1" applyProtection="1">
      <alignment/>
      <protection hidden="1"/>
    </xf>
    <xf numFmtId="0" fontId="4" fillId="0" borderId="19" xfId="0" applyFont="1" applyBorder="1" applyAlignment="1" applyProtection="1">
      <alignment horizontal="distributed" vertical="center" wrapText="1"/>
      <protection hidden="1"/>
    </xf>
    <xf numFmtId="0" fontId="4" fillId="0" borderId="10" xfId="0" applyFont="1" applyBorder="1" applyAlignment="1" applyProtection="1">
      <alignment horizontal="distributed" vertical="center" wrapText="1"/>
      <protection hidden="1"/>
    </xf>
    <xf numFmtId="0" fontId="4" fillId="0" borderId="18" xfId="0" applyFont="1" applyBorder="1" applyAlignment="1" applyProtection="1">
      <alignment vertical="center" wrapText="1"/>
      <protection hidden="1"/>
    </xf>
    <xf numFmtId="0" fontId="4" fillId="0" borderId="14" xfId="0" applyFont="1" applyBorder="1" applyAlignment="1" applyProtection="1">
      <alignment vertical="center" wrapText="1"/>
      <protection hidden="1"/>
    </xf>
    <xf numFmtId="0" fontId="0" fillId="0" borderId="0" xfId="0" applyFont="1" applyAlignment="1" applyProtection="1">
      <alignment horizontal="right" shrinkToFit="1"/>
      <protection hidden="1"/>
    </xf>
    <xf numFmtId="188" fontId="18" fillId="0" borderId="10" xfId="0" applyNumberFormat="1" applyFont="1" applyBorder="1" applyAlignment="1" applyProtection="1">
      <alignment horizontal="left" shrinkToFit="1"/>
      <protection hidden="1"/>
    </xf>
    <xf numFmtId="0" fontId="15" fillId="0" borderId="15" xfId="0" applyFont="1" applyBorder="1" applyAlignment="1" applyProtection="1">
      <alignment horizontal="left" vertical="center" indent="1"/>
      <protection hidden="1"/>
    </xf>
    <xf numFmtId="0" fontId="15" fillId="0" borderId="16" xfId="0" applyFont="1" applyBorder="1" applyAlignment="1" applyProtection="1">
      <alignment horizontal="left" vertical="center" indent="1"/>
      <protection hidden="1"/>
    </xf>
    <xf numFmtId="0" fontId="3" fillId="0" borderId="12" xfId="0" applyFont="1" applyBorder="1" applyAlignment="1" applyProtection="1">
      <alignment horizontal="distributed" vertical="center" wrapText="1"/>
      <protection hidden="1"/>
    </xf>
    <xf numFmtId="0" fontId="15" fillId="0" borderId="19" xfId="0" applyFont="1" applyBorder="1" applyAlignment="1" applyProtection="1">
      <alignment vertical="center"/>
      <protection hidden="1"/>
    </xf>
    <xf numFmtId="0" fontId="17" fillId="0" borderId="11" xfId="0" applyFont="1" applyBorder="1" applyAlignment="1" applyProtection="1">
      <alignment horizontal="left" vertical="center" indent="1"/>
      <protection hidden="1"/>
    </xf>
    <xf numFmtId="0" fontId="17" fillId="0" borderId="12" xfId="0" applyFont="1" applyBorder="1" applyAlignment="1" applyProtection="1">
      <alignment horizontal="left" vertical="center" indent="1"/>
      <protection hidden="1"/>
    </xf>
    <xf numFmtId="0" fontId="18" fillId="0" borderId="35" xfId="0" applyFont="1" applyBorder="1" applyAlignment="1" applyProtection="1">
      <alignment horizontal="left" vertical="center" indent="1"/>
      <protection hidden="1"/>
    </xf>
    <xf numFmtId="0" fontId="18" fillId="0" borderId="23" xfId="0" applyFont="1" applyBorder="1" applyAlignment="1" applyProtection="1">
      <alignment horizontal="left" vertical="center" indent="1"/>
      <protection hidden="1"/>
    </xf>
    <xf numFmtId="0" fontId="4" fillId="0" borderId="16" xfId="0" applyFont="1" applyBorder="1" applyAlignment="1" applyProtection="1">
      <alignment horizontal="distributed" vertical="center" wrapText="1"/>
      <protection hidden="1"/>
    </xf>
    <xf numFmtId="0" fontId="4" fillId="0" borderId="10" xfId="0" applyFont="1" applyBorder="1" applyAlignment="1" applyProtection="1">
      <alignment vertical="center" wrapText="1"/>
      <protection hidden="1"/>
    </xf>
    <xf numFmtId="201" fontId="2" fillId="0" borderId="0" xfId="0" applyNumberFormat="1" applyFont="1" applyBorder="1" applyAlignment="1" applyProtection="1">
      <alignment horizontal="left" vertical="center" wrapText="1"/>
      <protection hidden="1" locked="0"/>
    </xf>
    <xf numFmtId="201" fontId="2" fillId="0" borderId="36" xfId="0" applyNumberFormat="1" applyFont="1" applyBorder="1" applyAlignment="1" applyProtection="1">
      <alignment horizontal="left" vertical="center" wrapText="1"/>
      <protection hidden="1" locked="0"/>
    </xf>
    <xf numFmtId="0" fontId="4" fillId="0" borderId="17" xfId="0" applyFont="1" applyBorder="1" applyAlignment="1" applyProtection="1">
      <alignment vertical="center" textRotation="255" wrapText="1"/>
      <protection hidden="1"/>
    </xf>
    <xf numFmtId="0" fontId="4" fillId="0" borderId="19" xfId="0" applyFont="1" applyBorder="1" applyAlignment="1" applyProtection="1">
      <alignment vertical="center" textRotation="255" wrapText="1"/>
      <protection hidden="1"/>
    </xf>
    <xf numFmtId="0" fontId="4" fillId="0" borderId="20" xfId="0" applyFont="1" applyBorder="1" applyAlignment="1" applyProtection="1">
      <alignment vertical="center" textRotation="255" wrapText="1"/>
      <protection hidden="1"/>
    </xf>
    <xf numFmtId="0" fontId="4" fillId="0" borderId="0" xfId="0" applyFont="1" applyBorder="1" applyAlignment="1" applyProtection="1">
      <alignment vertical="center" textRotation="255" wrapText="1"/>
      <protection hidden="1"/>
    </xf>
    <xf numFmtId="0" fontId="4" fillId="0" borderId="13" xfId="0" applyFont="1" applyBorder="1" applyAlignment="1" applyProtection="1">
      <alignment vertical="center" textRotation="255" wrapText="1"/>
      <protection hidden="1"/>
    </xf>
    <xf numFmtId="0" fontId="4" fillId="0" borderId="10" xfId="0" applyFont="1" applyBorder="1" applyAlignment="1" applyProtection="1">
      <alignment vertical="center" textRotation="255" wrapText="1"/>
      <protection hidden="1"/>
    </xf>
    <xf numFmtId="0" fontId="2" fillId="0" borderId="21" xfId="0" applyFont="1" applyBorder="1" applyAlignment="1" applyProtection="1">
      <alignment vertical="center" shrinkToFit="1"/>
      <protection hidden="1"/>
    </xf>
    <xf numFmtId="0" fontId="3" fillId="0" borderId="0" xfId="0" applyFont="1" applyBorder="1" applyAlignment="1" applyProtection="1">
      <alignment vertical="center" shrinkToFit="1"/>
      <protection hidden="1"/>
    </xf>
    <xf numFmtId="0" fontId="3" fillId="0" borderId="21" xfId="0" applyFont="1" applyBorder="1" applyAlignment="1" applyProtection="1">
      <alignment vertical="center" shrinkToFit="1"/>
      <protection hidden="1"/>
    </xf>
    <xf numFmtId="0" fontId="4" fillId="0" borderId="34" xfId="0" applyFont="1" applyBorder="1" applyAlignment="1" applyProtection="1">
      <alignment horizontal="distributed" vertical="center" wrapText="1" indent="1"/>
      <protection hidden="1"/>
    </xf>
    <xf numFmtId="0" fontId="4" fillId="0" borderId="22" xfId="0" applyFont="1" applyBorder="1" applyAlignment="1" applyProtection="1">
      <alignment horizontal="distributed" vertical="center" wrapText="1" indent="1"/>
      <protection hidden="1"/>
    </xf>
    <xf numFmtId="0" fontId="4" fillId="0" borderId="35" xfId="0" applyFont="1" applyBorder="1" applyAlignment="1" applyProtection="1">
      <alignment horizontal="distributed" vertical="center" wrapText="1" indent="1"/>
      <protection hidden="1"/>
    </xf>
    <xf numFmtId="0" fontId="4" fillId="0" borderId="23" xfId="0" applyFont="1" applyBorder="1" applyAlignment="1" applyProtection="1">
      <alignment horizontal="distributed" vertical="center" wrapText="1" indent="1"/>
      <protection hidden="1"/>
    </xf>
    <xf numFmtId="0" fontId="3" fillId="0" borderId="10" xfId="0" applyFont="1" applyBorder="1" applyAlignment="1" applyProtection="1">
      <alignment vertical="top" shrinkToFit="1"/>
      <protection hidden="1"/>
    </xf>
    <xf numFmtId="0" fontId="3" fillId="0" borderId="14" xfId="0" applyFont="1" applyBorder="1" applyAlignment="1" applyProtection="1">
      <alignment vertical="top" shrinkToFit="1"/>
      <protection hidden="1"/>
    </xf>
    <xf numFmtId="0" fontId="4" fillId="0" borderId="11" xfId="0" applyFont="1" applyBorder="1" applyAlignment="1" applyProtection="1">
      <alignment horizontal="distributed" vertical="center" wrapText="1" indent="1"/>
      <protection hidden="1"/>
    </xf>
    <xf numFmtId="0" fontId="4" fillId="0" borderId="12" xfId="0" applyFont="1" applyBorder="1" applyAlignment="1" applyProtection="1">
      <alignment horizontal="distributed" vertical="center" wrapText="1" indent="1"/>
      <protection hidden="1"/>
    </xf>
    <xf numFmtId="0" fontId="4" fillId="0" borderId="10" xfId="0" applyFont="1" applyBorder="1" applyAlignment="1" applyProtection="1">
      <alignment/>
      <protection hidden="1"/>
    </xf>
    <xf numFmtId="0" fontId="2" fillId="0" borderId="16" xfId="0" applyFont="1" applyBorder="1" applyAlignment="1" applyProtection="1">
      <alignment horizontal="right" vertical="center" shrinkToFit="1"/>
      <protection hidden="1"/>
    </xf>
    <xf numFmtId="0" fontId="15" fillId="0" borderId="19" xfId="0" applyFont="1" applyBorder="1" applyAlignment="1" applyProtection="1">
      <alignment horizontal="left" vertical="center" indent="1"/>
      <protection hidden="1"/>
    </xf>
    <xf numFmtId="0" fontId="4" fillId="0" borderId="0" xfId="0" applyFont="1" applyBorder="1" applyAlignment="1" applyProtection="1">
      <alignment horizontal="left" vertical="center" wrapText="1"/>
      <protection hidden="1"/>
    </xf>
    <xf numFmtId="0" fontId="15" fillId="0" borderId="17" xfId="0" applyFont="1" applyBorder="1" applyAlignment="1" applyProtection="1">
      <alignment horizontal="left" vertical="center" indent="1"/>
      <protection hidden="1"/>
    </xf>
    <xf numFmtId="0" fontId="15" fillId="0" borderId="0" xfId="0" applyFont="1" applyBorder="1" applyAlignment="1" applyProtection="1">
      <alignment horizontal="left" vertical="center" indent="1"/>
      <protection hidden="1"/>
    </xf>
    <xf numFmtId="0" fontId="2" fillId="0" borderId="17" xfId="0" applyFont="1" applyBorder="1" applyAlignment="1" applyProtection="1">
      <alignment horizontal="right" vertical="center"/>
      <protection hidden="1"/>
    </xf>
    <xf numFmtId="0" fontId="2" fillId="0" borderId="19" xfId="0" applyFont="1" applyBorder="1" applyAlignment="1" applyProtection="1">
      <alignment horizontal="right" vertical="center"/>
      <protection hidden="1"/>
    </xf>
    <xf numFmtId="0" fontId="4" fillId="0" borderId="13" xfId="0" applyFont="1" applyBorder="1" applyAlignment="1" applyProtection="1">
      <alignment vertical="center" shrinkToFit="1"/>
      <protection hidden="1"/>
    </xf>
    <xf numFmtId="0" fontId="4" fillId="0" borderId="10" xfId="0" applyFont="1" applyBorder="1" applyAlignment="1" applyProtection="1">
      <alignment vertical="center" shrinkToFit="1"/>
      <protection hidden="1"/>
    </xf>
    <xf numFmtId="0" fontId="15" fillId="0" borderId="16" xfId="0" applyFont="1" applyBorder="1" applyAlignment="1" applyProtection="1">
      <alignment vertical="center" shrinkToFit="1"/>
      <protection hidden="1"/>
    </xf>
    <xf numFmtId="0" fontId="15" fillId="0" borderId="28" xfId="0" applyFont="1" applyBorder="1" applyAlignment="1" applyProtection="1">
      <alignment vertical="center" shrinkToFit="1"/>
      <protection hidden="1"/>
    </xf>
    <xf numFmtId="0" fontId="21" fillId="0" borderId="19" xfId="0" applyFont="1" applyBorder="1" applyAlignment="1" applyProtection="1">
      <alignment vertical="center"/>
      <protection hidden="1"/>
    </xf>
    <xf numFmtId="0" fontId="4" fillId="0" borderId="0" xfId="0" applyFont="1" applyBorder="1" applyAlignment="1" applyProtection="1">
      <alignment vertical="center" wrapText="1"/>
      <protection hidden="1"/>
    </xf>
    <xf numFmtId="0" fontId="15" fillId="0" borderId="0" xfId="0" applyFont="1" applyBorder="1" applyAlignment="1" applyProtection="1">
      <alignment vertical="top" wrapText="1"/>
      <protection hidden="1"/>
    </xf>
    <xf numFmtId="186" fontId="15" fillId="0" borderId="22" xfId="0" applyNumberFormat="1" applyFont="1" applyBorder="1" applyAlignment="1" applyProtection="1">
      <alignment horizontal="center" vertical="center"/>
      <protection hidden="1"/>
    </xf>
    <xf numFmtId="0" fontId="4" fillId="0" borderId="0" xfId="0" applyFont="1" applyBorder="1" applyAlignment="1" applyProtection="1">
      <alignment vertical="top" wrapText="1"/>
      <protection hidden="1" locked="0"/>
    </xf>
    <xf numFmtId="187" fontId="15" fillId="0" borderId="23" xfId="49" applyNumberFormat="1" applyFont="1" applyBorder="1" applyAlignment="1" applyProtection="1">
      <alignment horizontal="left" vertical="center"/>
      <protection hidden="1"/>
    </xf>
    <xf numFmtId="0" fontId="4" fillId="0" borderId="19" xfId="0" applyFont="1" applyBorder="1" applyAlignment="1" applyProtection="1">
      <alignment/>
      <protection hidden="1"/>
    </xf>
    <xf numFmtId="0" fontId="4" fillId="0" borderId="0" xfId="0" applyFont="1" applyAlignment="1" applyProtection="1">
      <alignment vertical="center" wrapText="1"/>
      <protection hidden="1"/>
    </xf>
    <xf numFmtId="186" fontId="15" fillId="0" borderId="12" xfId="0" applyNumberFormat="1" applyFont="1" applyBorder="1" applyAlignment="1" applyProtection="1">
      <alignment horizontal="center" vertical="center"/>
      <protection hidden="1"/>
    </xf>
    <xf numFmtId="0" fontId="2" fillId="0" borderId="2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187" fontId="15" fillId="0" borderId="12" xfId="49" applyNumberFormat="1" applyFont="1" applyBorder="1" applyAlignment="1" applyProtection="1">
      <alignment horizontal="left" vertical="center"/>
      <protection hidden="1"/>
    </xf>
    <xf numFmtId="185" fontId="15" fillId="0" borderId="10" xfId="0" applyNumberFormat="1" applyFont="1" applyBorder="1" applyAlignment="1" applyProtection="1">
      <alignment horizontal="right" vertical="center"/>
      <protection hidden="1"/>
    </xf>
    <xf numFmtId="185" fontId="15" fillId="0" borderId="10" xfId="0" applyNumberFormat="1" applyFont="1" applyBorder="1" applyAlignment="1" applyProtection="1">
      <alignment horizontal="left" vertical="center"/>
      <protection hidden="1"/>
    </xf>
    <xf numFmtId="200" fontId="15" fillId="0" borderId="12" xfId="0" applyNumberFormat="1" applyFont="1" applyBorder="1" applyAlignment="1" applyProtection="1">
      <alignment horizontal="center" vertical="center" shrinkToFit="1"/>
      <protection hidden="1"/>
    </xf>
    <xf numFmtId="200" fontId="15" fillId="0" borderId="27" xfId="0" applyNumberFormat="1" applyFont="1" applyBorder="1" applyAlignment="1" applyProtection="1">
      <alignment horizontal="center" vertical="center" shrinkToFit="1"/>
      <protection hidden="1"/>
    </xf>
    <xf numFmtId="200" fontId="17" fillId="0" borderId="22" xfId="0" applyNumberFormat="1" applyFont="1" applyBorder="1" applyAlignment="1" applyProtection="1">
      <alignment horizontal="center" vertical="center" shrinkToFit="1"/>
      <protection hidden="1"/>
    </xf>
    <xf numFmtId="200" fontId="17" fillId="0" borderId="29" xfId="0" applyNumberFormat="1" applyFont="1" applyBorder="1" applyAlignment="1" applyProtection="1">
      <alignment horizontal="center" vertical="center" shrinkToFit="1"/>
      <protection hidden="1"/>
    </xf>
    <xf numFmtId="200" fontId="17" fillId="0" borderId="23" xfId="0" applyNumberFormat="1" applyFont="1" applyBorder="1" applyAlignment="1" applyProtection="1">
      <alignment horizontal="center" vertical="center" shrinkToFit="1"/>
      <protection hidden="1"/>
    </xf>
    <xf numFmtId="200" fontId="17" fillId="0" borderId="30" xfId="0" applyNumberFormat="1" applyFont="1" applyBorder="1" applyAlignment="1" applyProtection="1">
      <alignment horizontal="center" vertical="center" shrinkToFit="1"/>
      <protection hidden="1"/>
    </xf>
    <xf numFmtId="0" fontId="2" fillId="0" borderId="13" xfId="0" applyFont="1" applyBorder="1" applyAlignment="1" applyProtection="1">
      <alignment horizontal="right" vertical="center"/>
      <protection hidden="1"/>
    </xf>
    <xf numFmtId="0" fontId="2" fillId="0" borderId="10" xfId="0" applyFont="1" applyBorder="1" applyAlignment="1" applyProtection="1">
      <alignment horizontal="right" vertical="center"/>
      <protection hidden="1"/>
    </xf>
    <xf numFmtId="0" fontId="21" fillId="0" borderId="10" xfId="0" applyFont="1" applyBorder="1" applyAlignment="1" applyProtection="1">
      <alignment vertical="center"/>
      <protection hidden="1"/>
    </xf>
    <xf numFmtId="186" fontId="15" fillId="0" borderId="23" xfId="0" applyNumberFormat="1" applyFont="1" applyBorder="1" applyAlignment="1" applyProtection="1">
      <alignment horizontal="center" vertical="center"/>
      <protection hidden="1"/>
    </xf>
    <xf numFmtId="0" fontId="81" fillId="0" borderId="0" xfId="0" applyFont="1" applyAlignment="1" applyProtection="1">
      <alignment horizontal="left" vertical="top" wrapText="1" indent="1"/>
      <protection hidden="1"/>
    </xf>
    <xf numFmtId="0" fontId="0" fillId="36" borderId="0" xfId="0" applyFill="1" applyAlignment="1" applyProtection="1">
      <alignment vertical="center"/>
      <protection hidden="1"/>
    </xf>
    <xf numFmtId="0" fontId="4" fillId="36" borderId="0" xfId="0" applyFont="1" applyFill="1" applyAlignment="1" applyProtection="1">
      <alignment shrinkToFit="1"/>
      <protection hidden="1"/>
    </xf>
    <xf numFmtId="0" fontId="25" fillId="36" borderId="0" xfId="0" applyFont="1" applyFill="1" applyAlignment="1" applyProtection="1">
      <alignment vertical="center"/>
      <protection hidden="1"/>
    </xf>
    <xf numFmtId="0" fontId="0" fillId="36" borderId="0" xfId="0" applyFill="1" applyAlignment="1" applyProtection="1">
      <alignment/>
      <protection hidden="1"/>
    </xf>
    <xf numFmtId="0" fontId="0" fillId="36" borderId="0" xfId="0" applyFill="1" applyAlignment="1" applyProtection="1">
      <alignment vertical="center" shrinkToFit="1"/>
      <protection hidden="1" locked="0"/>
    </xf>
    <xf numFmtId="0" fontId="24" fillId="36" borderId="0" xfId="0" applyFont="1" applyFill="1" applyAlignment="1" applyProtection="1">
      <alignment/>
      <protection hidden="1"/>
    </xf>
    <xf numFmtId="0" fontId="0" fillId="36" borderId="0" xfId="0" applyFill="1" applyAlignment="1" applyProtection="1">
      <alignment vertical="center" shrinkToFit="1"/>
      <protection hidden="1"/>
    </xf>
    <xf numFmtId="0" fontId="63" fillId="0" borderId="0" xfId="61">
      <alignment vertical="center"/>
      <protection/>
    </xf>
    <xf numFmtId="0" fontId="82" fillId="0" borderId="0" xfId="61" applyFont="1" applyAlignment="1">
      <alignment horizontal="left" vertical="center" indent="2"/>
      <protection/>
    </xf>
    <xf numFmtId="0" fontId="83" fillId="0" borderId="0" xfId="61" applyFont="1">
      <alignment vertical="center"/>
      <protection/>
    </xf>
    <xf numFmtId="0" fontId="49" fillId="0" borderId="0" xfId="61" applyFont="1" applyAlignment="1">
      <alignment horizontal="center" vertical="center"/>
      <protection/>
    </xf>
    <xf numFmtId="0" fontId="84" fillId="0" borderId="0" xfId="61" applyFont="1" applyAlignment="1">
      <alignment horizontal="center" vertical="center"/>
      <protection/>
    </xf>
    <xf numFmtId="0" fontId="51" fillId="0" borderId="0" xfId="0" applyFont="1" applyAlignment="1">
      <alignment horizontal="left" vertical="justify" wrapText="1"/>
    </xf>
    <xf numFmtId="0" fontId="52" fillId="0" borderId="0" xfId="61" applyFont="1">
      <alignment vertical="center"/>
      <protection/>
    </xf>
    <xf numFmtId="0" fontId="83" fillId="37" borderId="37" xfId="61" applyFont="1" applyFill="1" applyBorder="1" applyAlignment="1">
      <alignment horizontal="center" vertical="center"/>
      <protection/>
    </xf>
    <xf numFmtId="0" fontId="83" fillId="0" borderId="37" xfId="61" applyFont="1" applyBorder="1" applyAlignment="1">
      <alignment vertical="center" shrinkToFit="1"/>
      <protection/>
    </xf>
    <xf numFmtId="0" fontId="83" fillId="0" borderId="37" xfId="61" applyFont="1" applyBorder="1" applyAlignment="1">
      <alignment horizontal="center" vertical="center"/>
      <protection/>
    </xf>
    <xf numFmtId="0" fontId="85" fillId="0" borderId="37" xfId="61" applyFont="1" applyBorder="1" applyAlignment="1">
      <alignment vertical="center" shrinkToFit="1"/>
      <protection/>
    </xf>
    <xf numFmtId="0" fontId="85" fillId="0" borderId="37" xfId="61" applyFont="1" applyBorder="1" applyAlignment="1">
      <alignment vertical="center"/>
      <protection/>
    </xf>
    <xf numFmtId="0" fontId="83" fillId="0" borderId="37" xfId="61" applyFont="1" applyBorder="1" applyAlignment="1">
      <alignment vertical="center"/>
      <protection/>
    </xf>
    <xf numFmtId="0" fontId="86" fillId="0" borderId="0" xfId="61" applyFont="1" applyAlignment="1">
      <alignment horizontal="center" vertical="center"/>
      <protection/>
    </xf>
    <xf numFmtId="0" fontId="52" fillId="0" borderId="10" xfId="61" applyFont="1" applyFill="1" applyBorder="1" applyAlignment="1">
      <alignment horizontal="left" vertical="center" wrapText="1"/>
      <protection/>
    </xf>
    <xf numFmtId="0" fontId="83" fillId="37" borderId="28" xfId="61" applyFont="1" applyFill="1" applyBorder="1" applyAlignment="1">
      <alignment horizontal="center" vertical="center"/>
      <protection/>
    </xf>
    <xf numFmtId="0" fontId="83" fillId="37" borderId="15" xfId="61" applyFont="1" applyFill="1" applyBorder="1" applyAlignment="1">
      <alignment horizontal="center" vertical="center"/>
      <protection/>
    </xf>
    <xf numFmtId="0" fontId="83" fillId="37" borderId="28" xfId="61" applyFont="1" applyFill="1" applyBorder="1" applyAlignment="1">
      <alignment horizontal="center" vertical="center"/>
      <protection/>
    </xf>
    <xf numFmtId="0" fontId="63" fillId="0" borderId="0" xfId="61" applyAlignment="1">
      <alignment vertical="center"/>
      <protection/>
    </xf>
    <xf numFmtId="0" fontId="52" fillId="0" borderId="38" xfId="0" applyFont="1" applyBorder="1" applyAlignment="1">
      <alignment vertical="center"/>
    </xf>
    <xf numFmtId="0" fontId="83" fillId="0" borderId="27" xfId="61" applyFont="1" applyBorder="1" applyAlignment="1">
      <alignment vertical="center"/>
      <protection/>
    </xf>
    <xf numFmtId="0" fontId="83" fillId="0" borderId="11" xfId="61" applyFont="1" applyBorder="1" applyAlignment="1">
      <alignment vertical="center" wrapText="1"/>
      <protection/>
    </xf>
    <xf numFmtId="0" fontId="83" fillId="0" borderId="27" xfId="61" applyFont="1" applyBorder="1" applyAlignment="1">
      <alignment vertical="center" wrapText="1"/>
      <protection/>
    </xf>
    <xf numFmtId="0" fontId="52" fillId="0" borderId="39" xfId="0" applyFont="1" applyBorder="1" applyAlignment="1">
      <alignment vertical="center"/>
    </xf>
    <xf numFmtId="0" fontId="83" fillId="0" borderId="29" xfId="61" applyFont="1" applyBorder="1" applyAlignment="1">
      <alignment vertical="center"/>
      <protection/>
    </xf>
    <xf numFmtId="0" fontId="83" fillId="0" borderId="34" xfId="61" applyFont="1" applyBorder="1" applyAlignment="1">
      <alignment vertical="center" wrapText="1"/>
      <protection/>
    </xf>
    <xf numFmtId="0" fontId="83" fillId="0" borderId="29" xfId="61" applyFont="1" applyBorder="1" applyAlignment="1">
      <alignment vertical="center" wrapText="1"/>
      <protection/>
    </xf>
    <xf numFmtId="0" fontId="52" fillId="0" borderId="39" xfId="0" applyFont="1" applyBorder="1" applyAlignment="1">
      <alignment vertical="center" shrinkToFit="1"/>
    </xf>
    <xf numFmtId="0" fontId="83" fillId="0" borderId="29" xfId="61" applyFont="1" applyBorder="1" applyAlignment="1">
      <alignment vertical="center" wrapText="1"/>
      <protection/>
    </xf>
    <xf numFmtId="0" fontId="85" fillId="0" borderId="39" xfId="61" applyFont="1" applyBorder="1" applyAlignment="1">
      <alignment horizontal="left" vertical="center" wrapText="1"/>
      <protection/>
    </xf>
    <xf numFmtId="0" fontId="87" fillId="0" borderId="34" xfId="61" applyFont="1" applyBorder="1" applyAlignment="1">
      <alignment vertical="center" wrapText="1"/>
      <protection/>
    </xf>
    <xf numFmtId="0" fontId="87" fillId="0" borderId="29" xfId="61" applyFont="1" applyBorder="1" applyAlignment="1">
      <alignment vertical="center" wrapText="1"/>
      <protection/>
    </xf>
    <xf numFmtId="0" fontId="87" fillId="0" borderId="34" xfId="61" applyFont="1" applyBorder="1" applyAlignment="1">
      <alignment vertical="center" shrinkToFit="1"/>
      <protection/>
    </xf>
    <xf numFmtId="0" fontId="87" fillId="0" borderId="29" xfId="61" applyFont="1" applyBorder="1" applyAlignment="1">
      <alignment vertical="center" shrinkToFit="1"/>
      <protection/>
    </xf>
    <xf numFmtId="0" fontId="52" fillId="0" borderId="39" xfId="0" applyFont="1" applyFill="1" applyBorder="1" applyAlignment="1">
      <alignment vertical="center"/>
    </xf>
    <xf numFmtId="0" fontId="83" fillId="0" borderId="39" xfId="61" applyFont="1" applyBorder="1" applyAlignment="1">
      <alignment vertical="center"/>
      <protection/>
    </xf>
    <xf numFmtId="0" fontId="83" fillId="0" borderId="39" xfId="61" applyFont="1" applyFill="1" applyBorder="1" applyAlignment="1">
      <alignment vertical="center" shrinkToFit="1"/>
      <protection/>
    </xf>
    <xf numFmtId="0" fontId="52" fillId="0" borderId="40" xfId="0" applyFont="1" applyBorder="1" applyAlignment="1">
      <alignment vertical="center"/>
    </xf>
    <xf numFmtId="0" fontId="83" fillId="0" borderId="40" xfId="61" applyFont="1" applyFill="1" applyBorder="1" applyAlignment="1">
      <alignment vertical="center" wrapText="1"/>
      <protection/>
    </xf>
    <xf numFmtId="0" fontId="83" fillId="0" borderId="35" xfId="61" applyFont="1" applyBorder="1" applyAlignment="1">
      <alignment vertical="center" wrapText="1"/>
      <protection/>
    </xf>
    <xf numFmtId="0" fontId="83" fillId="0" borderId="30" xfId="61" applyFont="1" applyBorder="1" applyAlignment="1">
      <alignment vertical="center" wrapText="1"/>
      <protection/>
    </xf>
    <xf numFmtId="0" fontId="51" fillId="0" borderId="0" xfId="0" applyFont="1" applyAlignment="1">
      <alignment vertical="top" wrapText="1"/>
    </xf>
    <xf numFmtId="0" fontId="63" fillId="0" borderId="0" xfId="61" applyAlignment="1">
      <alignment vertical="center" wrapText="1"/>
      <protection/>
    </xf>
    <xf numFmtId="0" fontId="51" fillId="0" borderId="0" xfId="0" applyFont="1" applyAlignment="1">
      <alignment horizontal="left" vertical="center" wrapText="1"/>
    </xf>
    <xf numFmtId="0" fontId="51" fillId="0" borderId="0" xfId="0" applyFont="1" applyAlignment="1">
      <alignment horizontal="left" wrapText="1"/>
    </xf>
    <xf numFmtId="0" fontId="51" fillId="0" borderId="0" xfId="0" applyFont="1" applyAlignment="1">
      <alignment horizontal="left" vertical="top" wrapText="1"/>
    </xf>
    <xf numFmtId="0" fontId="51" fillId="0" borderId="0" xfId="0" applyFont="1" applyAlignment="1">
      <alignment horizontal="left" vertical="top" wrapText="1"/>
    </xf>
    <xf numFmtId="0" fontId="51" fillId="0" borderId="0" xfId="0" applyFont="1" applyAlignment="1">
      <alignment vertical="center" wrapText="1"/>
    </xf>
    <xf numFmtId="0" fontId="51" fillId="0" borderId="0" xfId="0" applyFont="1" applyAlignment="1">
      <alignment vertical="center" wrapText="1"/>
    </xf>
    <xf numFmtId="0" fontId="51" fillId="0" borderId="0" xfId="0" applyFont="1" applyAlignment="1">
      <alignment vertical="justify" wrapText="1"/>
    </xf>
    <xf numFmtId="0" fontId="60" fillId="0" borderId="0" xfId="0" applyFont="1" applyAlignment="1">
      <alignment vertical="top" wrapText="1"/>
    </xf>
    <xf numFmtId="0" fontId="56" fillId="0" borderId="0" xfId="0" applyFont="1" applyAlignment="1">
      <alignment horizontal="left" vertical="center" wrapText="1"/>
    </xf>
    <xf numFmtId="0" fontId="62" fillId="0" borderId="0" xfId="0" applyFont="1" applyBorder="1" applyAlignment="1" applyProtection="1">
      <alignment horizontal="distributed"/>
      <protection hidden="1"/>
    </xf>
    <xf numFmtId="0" fontId="8" fillId="36" borderId="0" xfId="0" applyFont="1" applyFill="1" applyAlignment="1" applyProtection="1">
      <alignment vertical="center"/>
      <protection hidden="1"/>
    </xf>
    <xf numFmtId="0" fontId="4" fillId="0" borderId="15" xfId="0" applyFont="1" applyBorder="1" applyAlignment="1" applyProtection="1">
      <alignment vertical="center" textRotation="255" wrapText="1"/>
      <protection hidden="1"/>
    </xf>
    <xf numFmtId="0" fontId="3" fillId="0" borderId="16" xfId="0" applyFont="1" applyBorder="1" applyAlignment="1" applyProtection="1">
      <alignment vertical="top" shrinkToFit="1"/>
      <protection hidden="1"/>
    </xf>
    <xf numFmtId="0" fontId="4" fillId="0" borderId="15" xfId="0" applyFont="1" applyBorder="1" applyAlignment="1" applyProtection="1">
      <alignment horizontal="center" vertical="center"/>
      <protection hidden="1"/>
    </xf>
    <xf numFmtId="200" fontId="17" fillId="0" borderId="28" xfId="0" applyNumberFormat="1" applyFont="1" applyBorder="1" applyAlignment="1" applyProtection="1">
      <alignment horizontal="center" vertical="center" shrinkToFit="1"/>
      <protection hidden="1"/>
    </xf>
    <xf numFmtId="0" fontId="0" fillId="36" borderId="0" xfId="0" applyFill="1" applyAlignment="1" applyProtection="1">
      <alignment/>
      <protection hidden="1"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T_Master" xfId="62"/>
    <cellStyle name="Followed Hyperlink" xfId="63"/>
    <cellStyle name="良い" xfId="64"/>
  </cellStyles>
  <dxfs count="32">
    <dxf>
      <fill>
        <patternFill>
          <bgColor indexed="22"/>
        </patternFill>
      </fill>
    </dxf>
    <dxf>
      <fill>
        <patternFill>
          <bgColor theme="5" tint="0.3999499976634979"/>
        </patternFill>
      </fill>
    </dxf>
    <dxf>
      <fill>
        <patternFill>
          <bgColor theme="3" tint="0.3999499976634979"/>
        </patternFill>
      </fill>
    </dxf>
    <dxf>
      <font>
        <b/>
        <i val="0"/>
        <color theme="0"/>
      </font>
      <fill>
        <patternFill>
          <bgColor rgb="FFFF0000"/>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9"/>
        </patternFill>
      </fill>
    </dxf>
    <dxf>
      <fill>
        <patternFill>
          <bgColor indexed="22"/>
        </patternFill>
      </fill>
    </dxf>
    <dxf>
      <fill>
        <patternFill>
          <bgColor indexed="22"/>
        </patternFill>
      </fill>
    </dxf>
    <dxf>
      <font>
        <color auto="1"/>
      </font>
      <fill>
        <patternFill>
          <bgColor indexed="22"/>
        </patternFill>
      </fill>
    </dxf>
    <dxf>
      <font>
        <color indexed="22"/>
      </font>
      <fill>
        <patternFill>
          <bgColor indexed="22"/>
        </patternFill>
      </fill>
    </dxf>
    <dxf>
      <fill>
        <patternFill>
          <bgColor indexed="22"/>
        </patternFill>
      </fill>
    </dxf>
    <dxf>
      <font>
        <color rgb="FFC0C0C0"/>
      </font>
      <fill>
        <patternFill>
          <bgColor rgb="FFC0C0C0"/>
        </patternFill>
      </fill>
      <border/>
    </dxf>
    <dxf>
      <font>
        <b/>
        <i val="0"/>
        <color theme="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20837;&#21147;&#12501;&#12457;&#12540;&#12512;!A1" /><Relationship Id="rId2" Type="http://schemas.openxmlformats.org/officeDocument/2006/relationships/hyperlink" Target="#&#20837;&#21147;&#12501;&#12457;&#12540;&#12512;!A1" /></Relationships>
</file>

<file path=xl/drawings/_rels/drawing2.xml.rels><?xml version="1.0" encoding="utf-8" standalone="yes"?><Relationships xmlns="http://schemas.openxmlformats.org/package/2006/relationships"><Relationship Id="rId1" Type="http://schemas.openxmlformats.org/officeDocument/2006/relationships/hyperlink" Target="#&#27880;&#24847;&#20107;&#38917;!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38100</xdr:rowOff>
    </xdr:from>
    <xdr:to>
      <xdr:col>2</xdr:col>
      <xdr:colOff>257175</xdr:colOff>
      <xdr:row>1</xdr:row>
      <xdr:rowOff>0</xdr:rowOff>
    </xdr:to>
    <xdr:sp>
      <xdr:nvSpPr>
        <xdr:cNvPr id="1" name="正方形/長方形 1">
          <a:hlinkClick r:id="rId1"/>
        </xdr:cNvPr>
        <xdr:cNvSpPr>
          <a:spLocks/>
        </xdr:cNvSpPr>
      </xdr:nvSpPr>
      <xdr:spPr>
        <a:xfrm>
          <a:off x="66675" y="38100"/>
          <a:ext cx="2171700" cy="25717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0" i="0" u="none" baseline="0">
              <a:solidFill>
                <a:srgbClr val="0000D4"/>
              </a:solidFill>
            </a:rPr>
            <a:t>【</a:t>
          </a:r>
          <a:r>
            <a:rPr lang="en-US" cap="none" sz="1100" b="0" i="0" u="none" baseline="0">
              <a:solidFill>
                <a:srgbClr val="0000D4"/>
              </a:solidFill>
            </a:rPr>
            <a:t>病院見学申込入力フォーム</a:t>
          </a:r>
          <a:r>
            <a:rPr lang="en-US" cap="none" sz="1100" b="0" i="0" u="none" baseline="0">
              <a:solidFill>
                <a:srgbClr val="0000D4"/>
              </a:solidFill>
            </a:rPr>
            <a:t>】</a:t>
          </a:r>
        </a:p>
      </xdr:txBody>
    </xdr:sp>
    <xdr:clientData fPrintsWithSheet="0"/>
  </xdr:twoCellAnchor>
  <xdr:twoCellAnchor editAs="absolute">
    <xdr:from>
      <xdr:col>1</xdr:col>
      <xdr:colOff>1581150</xdr:colOff>
      <xdr:row>39</xdr:row>
      <xdr:rowOff>180975</xdr:rowOff>
    </xdr:from>
    <xdr:to>
      <xdr:col>3</xdr:col>
      <xdr:colOff>381000</xdr:colOff>
      <xdr:row>39</xdr:row>
      <xdr:rowOff>447675</xdr:rowOff>
    </xdr:to>
    <xdr:sp>
      <xdr:nvSpPr>
        <xdr:cNvPr id="2" name="正方形/長方形 2">
          <a:hlinkClick r:id="rId2"/>
        </xdr:cNvPr>
        <xdr:cNvSpPr>
          <a:spLocks/>
        </xdr:cNvSpPr>
      </xdr:nvSpPr>
      <xdr:spPr>
        <a:xfrm>
          <a:off x="1876425" y="10467975"/>
          <a:ext cx="2171700" cy="2667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0" i="0" u="none" baseline="0">
              <a:solidFill>
                <a:srgbClr val="0000D4"/>
              </a:solidFill>
            </a:rPr>
            <a:t>【</a:t>
          </a:r>
          <a:r>
            <a:rPr lang="en-US" cap="none" sz="1100" b="0" i="0" u="none" baseline="0">
              <a:solidFill>
                <a:srgbClr val="0000D4"/>
              </a:solidFill>
            </a:rPr>
            <a:t>病院見学申込入力フォーム</a:t>
          </a:r>
          <a:r>
            <a:rPr lang="en-US" cap="none" sz="1100" b="0" i="0" u="none" baseline="0">
              <a:solidFill>
                <a:srgbClr val="0000D4"/>
              </a:solidFill>
            </a:rPr>
            <a:t>】</a:t>
          </a:r>
        </a:p>
      </xdr:txBody>
    </xdr:sp>
    <xdr:clientData fPrintsWithSheet="0"/>
  </xdr:twoCellAnchor>
  <xdr:twoCellAnchor>
    <xdr:from>
      <xdr:col>0</xdr:col>
      <xdr:colOff>190500</xdr:colOff>
      <xdr:row>1</xdr:row>
      <xdr:rowOff>0</xdr:rowOff>
    </xdr:from>
    <xdr:to>
      <xdr:col>5</xdr:col>
      <xdr:colOff>276225</xdr:colOff>
      <xdr:row>40</xdr:row>
      <xdr:rowOff>19050</xdr:rowOff>
    </xdr:to>
    <xdr:sp>
      <xdr:nvSpPr>
        <xdr:cNvPr id="3" name="正方形/長方形 3"/>
        <xdr:cNvSpPr>
          <a:spLocks/>
        </xdr:cNvSpPr>
      </xdr:nvSpPr>
      <xdr:spPr>
        <a:xfrm>
          <a:off x="190500" y="295275"/>
          <a:ext cx="6638925" cy="115633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390525</xdr:colOff>
      <xdr:row>10</xdr:row>
      <xdr:rowOff>9525</xdr:rowOff>
    </xdr:from>
    <xdr:to>
      <xdr:col>11</xdr:col>
      <xdr:colOff>352425</xdr:colOff>
      <xdr:row>13</xdr:row>
      <xdr:rowOff>0</xdr:rowOff>
    </xdr:to>
    <xdr:sp>
      <xdr:nvSpPr>
        <xdr:cNvPr id="1" name="AutoShape 27"/>
        <xdr:cNvSpPr>
          <a:spLocks/>
        </xdr:cNvSpPr>
      </xdr:nvSpPr>
      <xdr:spPr>
        <a:xfrm>
          <a:off x="5676900" y="1943100"/>
          <a:ext cx="2085975" cy="447675"/>
        </a:xfrm>
        <a:prstGeom prst="round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D4"/>
              </a:solidFill>
              <a:latin typeface="ＭＳ Ｐゴシック"/>
              <a:ea typeface="ＭＳ Ｐゴシック"/>
              <a:cs typeface="ＭＳ Ｐゴシック"/>
            </a:rPr>
            <a:t>名字と名前の間に</a:t>
          </a:r>
          <a:r>
            <a:rPr lang="en-US" cap="none" sz="1100" b="0" i="0" u="none" baseline="0">
              <a:solidFill>
                <a:srgbClr val="0000D4"/>
              </a:solidFill>
              <a:latin typeface="ＭＳ Ｐゴシック"/>
              <a:ea typeface="ＭＳ Ｐゴシック"/>
              <a:cs typeface="ＭＳ Ｐゴシック"/>
            </a:rPr>
            <a:t>
全角スペースを入れて下さい。</a:t>
          </a:r>
        </a:p>
      </xdr:txBody>
    </xdr:sp>
    <xdr:clientData/>
  </xdr:twoCellAnchor>
  <xdr:twoCellAnchor>
    <xdr:from>
      <xdr:col>0</xdr:col>
      <xdr:colOff>209550</xdr:colOff>
      <xdr:row>54</xdr:row>
      <xdr:rowOff>47625</xdr:rowOff>
    </xdr:from>
    <xdr:to>
      <xdr:col>2</xdr:col>
      <xdr:colOff>695325</xdr:colOff>
      <xdr:row>60</xdr:row>
      <xdr:rowOff>28575</xdr:rowOff>
    </xdr:to>
    <xdr:sp>
      <xdr:nvSpPr>
        <xdr:cNvPr id="2" name="AutoShape 32"/>
        <xdr:cNvSpPr>
          <a:spLocks/>
        </xdr:cNvSpPr>
      </xdr:nvSpPr>
      <xdr:spPr>
        <a:xfrm>
          <a:off x="209550" y="8343900"/>
          <a:ext cx="1000125" cy="752475"/>
        </a:xfrm>
        <a:prstGeom prst="round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D4"/>
              </a:solidFill>
              <a:latin typeface="ＭＳ Ｐゴシック"/>
              <a:ea typeface="ＭＳ Ｐゴシック"/>
              <a:cs typeface="ＭＳ Ｐゴシック"/>
            </a:rPr>
            <a:t>※</a:t>
          </a:r>
          <a:r>
            <a:rPr lang="en-US" cap="none" sz="1000" b="0" i="0" u="none" baseline="0">
              <a:solidFill>
                <a:srgbClr val="0000D4"/>
              </a:solidFill>
              <a:latin typeface="ＭＳ Ｐゴシック"/>
              <a:ea typeface="ＭＳ Ｐゴシック"/>
              <a:cs typeface="ＭＳ Ｐゴシック"/>
            </a:rPr>
            <a:t>希望科は右の▼をクリックして表示されるリストから選択してください。</a:t>
          </a:r>
        </a:p>
      </xdr:txBody>
    </xdr:sp>
    <xdr:clientData/>
  </xdr:twoCellAnchor>
  <xdr:twoCellAnchor>
    <xdr:from>
      <xdr:col>9</xdr:col>
      <xdr:colOff>247650</xdr:colOff>
      <xdr:row>55</xdr:row>
      <xdr:rowOff>47625</xdr:rowOff>
    </xdr:from>
    <xdr:to>
      <xdr:col>11</xdr:col>
      <xdr:colOff>38100</xdr:colOff>
      <xdr:row>59</xdr:row>
      <xdr:rowOff>28575</xdr:rowOff>
    </xdr:to>
    <xdr:sp>
      <xdr:nvSpPr>
        <xdr:cNvPr id="3" name="AutoShape 33"/>
        <xdr:cNvSpPr>
          <a:spLocks/>
        </xdr:cNvSpPr>
      </xdr:nvSpPr>
      <xdr:spPr>
        <a:xfrm>
          <a:off x="5534025" y="8401050"/>
          <a:ext cx="1914525" cy="495300"/>
        </a:xfrm>
        <a:prstGeom prst="roundRect">
          <a:avLst/>
        </a:prstGeom>
        <a:solidFill>
          <a:srgbClr val="FFFFFF"/>
        </a:solidFill>
        <a:ln w="9525" cmpd="sng">
          <a:solidFill>
            <a:srgbClr val="0000FF"/>
          </a:solidFill>
          <a:headEnd type="none"/>
          <a:tailEnd type="none"/>
        </a:ln>
      </xdr:spPr>
      <xdr:txBody>
        <a:bodyPr vertOverflow="clip" wrap="square" lIns="27432" tIns="18288" rIns="0" bIns="0"/>
        <a:p>
          <a:pPr algn="l">
            <a:defRPr/>
          </a:pPr>
          <a:r>
            <a:rPr lang="en-US" cap="none" sz="1000" b="0" i="0" u="none" baseline="0">
              <a:solidFill>
                <a:srgbClr val="0000D4"/>
              </a:solidFill>
              <a:latin typeface="ＭＳ Ｐゴシック"/>
              <a:ea typeface="ＭＳ Ｐゴシック"/>
              <a:cs typeface="ＭＳ Ｐゴシック"/>
            </a:rPr>
            <a:t>※</a:t>
          </a:r>
          <a:r>
            <a:rPr lang="en-US" cap="none" sz="1000" b="0" i="0" u="none" baseline="0">
              <a:solidFill>
                <a:srgbClr val="0000D4"/>
              </a:solidFill>
              <a:latin typeface="ＭＳ Ｐゴシック"/>
              <a:ea typeface="ＭＳ Ｐゴシック"/>
              <a:cs typeface="ＭＳ Ｐゴシック"/>
            </a:rPr>
            <a:t>日数は半角で入力してください。</a:t>
          </a:r>
          <a:r>
            <a:rPr lang="en-US" cap="none" sz="1000" b="0" i="0" u="none" baseline="0">
              <a:solidFill>
                <a:srgbClr val="0000D4"/>
              </a:solidFill>
              <a:latin typeface="ＭＳ Ｐゴシック"/>
              <a:ea typeface="ＭＳ Ｐゴシック"/>
              <a:cs typeface="ＭＳ Ｐゴシック"/>
            </a:rPr>
            <a:t>
</a:t>
          </a:r>
        </a:p>
      </xdr:txBody>
    </xdr:sp>
    <xdr:clientData/>
  </xdr:twoCellAnchor>
  <xdr:twoCellAnchor>
    <xdr:from>
      <xdr:col>1</xdr:col>
      <xdr:colOff>114300</xdr:colOff>
      <xdr:row>1</xdr:row>
      <xdr:rowOff>28575</xdr:rowOff>
    </xdr:from>
    <xdr:to>
      <xdr:col>11</xdr:col>
      <xdr:colOff>457200</xdr:colOff>
      <xdr:row>5</xdr:row>
      <xdr:rowOff>428625</xdr:rowOff>
    </xdr:to>
    <xdr:sp>
      <xdr:nvSpPr>
        <xdr:cNvPr id="4" name="AutoShape 41"/>
        <xdr:cNvSpPr>
          <a:spLocks/>
        </xdr:cNvSpPr>
      </xdr:nvSpPr>
      <xdr:spPr>
        <a:xfrm>
          <a:off x="419100" y="333375"/>
          <a:ext cx="7448550" cy="942975"/>
        </a:xfrm>
        <a:prstGeom prst="roundRect">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466725</xdr:colOff>
      <xdr:row>0</xdr:row>
      <xdr:rowOff>28575</xdr:rowOff>
    </xdr:from>
    <xdr:to>
      <xdr:col>10</xdr:col>
      <xdr:colOff>390525</xdr:colOff>
      <xdr:row>1</xdr:row>
      <xdr:rowOff>0</xdr:rowOff>
    </xdr:to>
    <xdr:sp>
      <xdr:nvSpPr>
        <xdr:cNvPr id="5" name="正方形/長方形 12">
          <a:hlinkClick r:id="rId1"/>
        </xdr:cNvPr>
        <xdr:cNvSpPr>
          <a:spLocks/>
        </xdr:cNvSpPr>
      </xdr:nvSpPr>
      <xdr:spPr>
        <a:xfrm>
          <a:off x="4191000" y="28575"/>
          <a:ext cx="2171700" cy="27622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100" b="0" i="0" u="none" baseline="0">
              <a:solidFill>
                <a:srgbClr val="0000D4"/>
              </a:solidFill>
              <a:latin typeface="ＭＳ Ｐゴシック"/>
              <a:ea typeface="ＭＳ Ｐゴシック"/>
              <a:cs typeface="ＭＳ Ｐゴシック"/>
            </a:rPr>
            <a:t>【</a:t>
          </a:r>
          <a:r>
            <a:rPr lang="en-US" cap="none" sz="1100" b="0" i="0" u="none" baseline="0">
              <a:solidFill>
                <a:srgbClr val="0000D4"/>
              </a:solidFill>
            </a:rPr>
            <a:t>注意事項へ戻る</a:t>
          </a:r>
          <a:r>
            <a:rPr lang="en-US" cap="none" sz="1100" b="0" i="0" u="none" baseline="0">
              <a:solidFill>
                <a:srgbClr val="0000D4"/>
              </a:solidFill>
            </a:rPr>
            <a:t>】</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s544\e\046%20&#30149;&#38498;&#35211;&#23398;&#23398;&#29983;&#21463;&#20837;\&#30003;&#36796;&#26360;\&#9733;&#30003;&#36796;&#26360;Up%20Date&#29992;\moushikomisyo29-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意事項"/>
      <sheetName val="入力フォーム"/>
      <sheetName val="申込書（印刷用）"/>
      <sheetName val="T_Master"/>
      <sheetName val="List"/>
    </sheetNames>
    <sheetDataSet>
      <sheetData sheetId="4">
        <row r="5">
          <cell r="D5" t="str">
            <v>神経内科</v>
          </cell>
        </row>
        <row r="6">
          <cell r="B6" t="str">
            <v>男性</v>
          </cell>
          <cell r="C6" t="str">
            <v>北海道大学医学部</v>
          </cell>
          <cell r="D6" t="str">
            <v>血液内科</v>
          </cell>
        </row>
        <row r="7">
          <cell r="B7" t="str">
            <v>女性</v>
          </cell>
          <cell r="C7" t="str">
            <v>札幌医科大学医学部</v>
          </cell>
          <cell r="D7" t="str">
            <v>腎臓内分泌内科(腎臓)</v>
          </cell>
        </row>
        <row r="8">
          <cell r="C8" t="str">
            <v>旭川医科大学医学部</v>
          </cell>
          <cell r="D8" t="str">
            <v>腎臓内分泌内科(内分泌)(腎臓)</v>
          </cell>
        </row>
        <row r="9">
          <cell r="C9" t="str">
            <v>弘前大学医学部</v>
          </cell>
          <cell r="D9" t="str">
            <v>糖尿病・代謝内科</v>
          </cell>
        </row>
        <row r="10">
          <cell r="C10" t="str">
            <v>秋田大学医学部</v>
          </cell>
          <cell r="D10" t="str">
            <v>呼吸器内科</v>
          </cell>
        </row>
        <row r="11">
          <cell r="C11" t="str">
            <v>岩手医科大学医学部</v>
          </cell>
          <cell r="D11" t="str">
            <v>呼吸器外科</v>
          </cell>
        </row>
        <row r="12">
          <cell r="C12" t="str">
            <v>山形大学医学部</v>
          </cell>
          <cell r="D12" t="str">
            <v>リウマチ科</v>
          </cell>
        </row>
        <row r="13">
          <cell r="C13" t="str">
            <v>東北大学医学部</v>
          </cell>
          <cell r="D13" t="str">
            <v>腫瘍内科</v>
          </cell>
        </row>
        <row r="14">
          <cell r="C14" t="str">
            <v>福島県立医科大学医学部</v>
          </cell>
          <cell r="D14" t="str">
            <v>消化器内科（内視鏡検査）</v>
          </cell>
        </row>
        <row r="15">
          <cell r="C15" t="str">
            <v>新潟大学医学部</v>
          </cell>
          <cell r="D15" t="str">
            <v>消化器内科（内視鏡検査・治療）</v>
          </cell>
        </row>
        <row r="16">
          <cell r="C16" t="str">
            <v>東京慈恵会医科大学医学部</v>
          </cell>
          <cell r="D16" t="str">
            <v>循環器内科</v>
          </cell>
        </row>
        <row r="17">
          <cell r="C17" t="str">
            <v>東京大学医学部</v>
          </cell>
          <cell r="D17" t="str">
            <v>心臓血管外科</v>
          </cell>
        </row>
        <row r="18">
          <cell r="C18" t="str">
            <v>順天堂大学医学部</v>
          </cell>
          <cell r="D18" t="str">
            <v>リハビリテーション科</v>
          </cell>
        </row>
        <row r="19">
          <cell r="C19" t="str">
            <v>東京医科歯科大学医学部</v>
          </cell>
          <cell r="D19" t="str">
            <v>小 児 科</v>
          </cell>
        </row>
        <row r="20">
          <cell r="C20" t="str">
            <v>日本医科大学医学部</v>
          </cell>
          <cell r="D20" t="str">
            <v>皮 膚 科</v>
          </cell>
        </row>
        <row r="21">
          <cell r="C21" t="str">
            <v>昭和大学医学部</v>
          </cell>
          <cell r="D21" t="str">
            <v>外    科</v>
          </cell>
        </row>
        <row r="22">
          <cell r="C22" t="str">
            <v>東邦大学医学部</v>
          </cell>
          <cell r="D22" t="str">
            <v>脳神経外科</v>
          </cell>
        </row>
        <row r="23">
          <cell r="C23" t="str">
            <v>東京医科大学医学部</v>
          </cell>
          <cell r="D23" t="str">
            <v>泌尿器科</v>
          </cell>
        </row>
        <row r="24">
          <cell r="C24" t="str">
            <v>慶應義塾大学医学部</v>
          </cell>
          <cell r="D24" t="str">
            <v>整形外科</v>
          </cell>
        </row>
        <row r="25">
          <cell r="C25" t="str">
            <v>東京女子医科大学医学部</v>
          </cell>
          <cell r="D25" t="str">
            <v>産科・婦人科</v>
          </cell>
        </row>
        <row r="26">
          <cell r="C26" t="str">
            <v>帝京大学医学部</v>
          </cell>
          <cell r="D26" t="str">
            <v>耳鼻咽喉科</v>
          </cell>
        </row>
        <row r="27">
          <cell r="C27" t="str">
            <v>日本大学医学部</v>
          </cell>
          <cell r="D27" t="str">
            <v>眼  　科</v>
          </cell>
        </row>
        <row r="28">
          <cell r="C28" t="str">
            <v>杏林大学医学部</v>
          </cell>
          <cell r="D28" t="str">
            <v>麻 酔 科</v>
          </cell>
        </row>
        <row r="29">
          <cell r="C29" t="str">
            <v>聖マリアンナ医科大学医学部</v>
          </cell>
          <cell r="D29" t="str">
            <v>形成外科</v>
          </cell>
        </row>
        <row r="30">
          <cell r="C30" t="str">
            <v>北里大学医学部</v>
          </cell>
          <cell r="D30" t="str">
            <v>放射線診断科</v>
          </cell>
        </row>
        <row r="31">
          <cell r="C31" t="str">
            <v>横浜市立大学医学部</v>
          </cell>
          <cell r="D31" t="str">
            <v>病理診断科</v>
          </cell>
        </row>
        <row r="32">
          <cell r="C32" t="str">
            <v>東海大学医学部</v>
          </cell>
          <cell r="D32" t="str">
            <v>救急診療科</v>
          </cell>
        </row>
        <row r="33">
          <cell r="C33" t="str">
            <v>千葉大学医学部</v>
          </cell>
          <cell r="D33" t="str">
            <v>救 急(夜間)　※日中の見学終了後～</v>
          </cell>
        </row>
        <row r="34">
          <cell r="C34" t="str">
            <v>筑波大学医学専門学群</v>
          </cell>
          <cell r="D34" t="str">
            <v>その他（下記希望欄に記載ください）</v>
          </cell>
        </row>
        <row r="35">
          <cell r="C35" t="str">
            <v>獨協医科大学医学部</v>
          </cell>
        </row>
        <row r="36">
          <cell r="C36" t="str">
            <v>自治医科大学医学部</v>
          </cell>
        </row>
        <row r="37">
          <cell r="C37" t="str">
            <v>埼玉医科大学医学部</v>
          </cell>
        </row>
        <row r="38">
          <cell r="C38" t="str">
            <v>防衛医科大学校</v>
          </cell>
        </row>
        <row r="39">
          <cell r="C39" t="str">
            <v>群馬大学医学部</v>
          </cell>
        </row>
        <row r="40">
          <cell r="C40" t="str">
            <v>信州大学医学部</v>
          </cell>
        </row>
        <row r="41">
          <cell r="C41" t="str">
            <v>山梨大学医学部</v>
          </cell>
        </row>
        <row r="42">
          <cell r="C42" t="str">
            <v>浜松医科大学医学部</v>
          </cell>
        </row>
        <row r="43">
          <cell r="C43" t="str">
            <v>名古屋大学医学部</v>
          </cell>
        </row>
        <row r="44">
          <cell r="C44" t="str">
            <v>名古屋市立大学医学部</v>
          </cell>
        </row>
        <row r="45">
          <cell r="C45" t="str">
            <v>藤田保健衛生大学医学部</v>
          </cell>
        </row>
        <row r="46">
          <cell r="C46" t="str">
            <v>金沢医科大学医学部</v>
          </cell>
        </row>
        <row r="47">
          <cell r="C47" t="str">
            <v>金沢大学医学部</v>
          </cell>
        </row>
        <row r="48">
          <cell r="C48" t="str">
            <v>愛知医科大学医学部</v>
          </cell>
        </row>
        <row r="49">
          <cell r="C49" t="str">
            <v>岐阜大学医学部</v>
          </cell>
        </row>
        <row r="50">
          <cell r="C50" t="str">
            <v>三重大学医学部</v>
          </cell>
        </row>
        <row r="51">
          <cell r="C51" t="str">
            <v>滋賀医科大学医学部</v>
          </cell>
        </row>
        <row r="52">
          <cell r="C52" t="str">
            <v>大阪市立大学医学部</v>
          </cell>
        </row>
        <row r="53">
          <cell r="C53" t="str">
            <v>大阪大学医学部</v>
          </cell>
        </row>
        <row r="54">
          <cell r="C54" t="str">
            <v>大阪医科大学医学部</v>
          </cell>
        </row>
        <row r="55">
          <cell r="C55" t="str">
            <v>関西医科大学医学部</v>
          </cell>
        </row>
        <row r="56">
          <cell r="C56" t="str">
            <v>近畿大学医学部</v>
          </cell>
        </row>
        <row r="57">
          <cell r="C57" t="str">
            <v>京都府立医科大学医学部</v>
          </cell>
        </row>
        <row r="58">
          <cell r="C58" t="str">
            <v>京都大学医学部</v>
          </cell>
        </row>
        <row r="59">
          <cell r="C59" t="str">
            <v>奈良県立医科大学医学部</v>
          </cell>
        </row>
        <row r="60">
          <cell r="C60" t="str">
            <v>和歌山県立医科大学医学部</v>
          </cell>
        </row>
        <row r="61">
          <cell r="C61" t="str">
            <v>神戸大学医学部</v>
          </cell>
        </row>
        <row r="62">
          <cell r="C62" t="str">
            <v>兵庫医科大学医学部</v>
          </cell>
        </row>
        <row r="63">
          <cell r="C63" t="str">
            <v>鳥取大学医学部</v>
          </cell>
        </row>
        <row r="64">
          <cell r="C64" t="str">
            <v>島根医科大学医学部</v>
          </cell>
        </row>
        <row r="65">
          <cell r="C65" t="str">
            <v>岡山大学医学部</v>
          </cell>
        </row>
        <row r="66">
          <cell r="C66" t="str">
            <v>川崎医科大学医学部</v>
          </cell>
        </row>
        <row r="67">
          <cell r="C67" t="str">
            <v>広島大学医学部</v>
          </cell>
        </row>
        <row r="68">
          <cell r="C68" t="str">
            <v>山口大学医学部</v>
          </cell>
        </row>
        <row r="69">
          <cell r="C69" t="str">
            <v>香川大学医学部</v>
          </cell>
        </row>
        <row r="70">
          <cell r="C70" t="str">
            <v>徳島大学医学部</v>
          </cell>
        </row>
        <row r="71">
          <cell r="C71" t="str">
            <v>高知大学医学部</v>
          </cell>
        </row>
        <row r="72">
          <cell r="C72" t="str">
            <v>愛媛大学医学部</v>
          </cell>
        </row>
        <row r="73">
          <cell r="C73" t="str">
            <v>産業医科大学医学部</v>
          </cell>
        </row>
        <row r="74">
          <cell r="C74" t="str">
            <v>九州大学医学部</v>
          </cell>
        </row>
        <row r="75">
          <cell r="C75" t="str">
            <v>福岡大学医学部</v>
          </cell>
        </row>
        <row r="76">
          <cell r="C76" t="str">
            <v>久留米大学医学部</v>
          </cell>
        </row>
        <row r="77">
          <cell r="C77" t="str">
            <v>佐賀大学医学部</v>
          </cell>
        </row>
        <row r="78">
          <cell r="C78" t="str">
            <v>長崎大学医学部</v>
          </cell>
        </row>
        <row r="79">
          <cell r="C79" t="str">
            <v>熊本大学医学部</v>
          </cell>
        </row>
        <row r="80">
          <cell r="C80" t="str">
            <v>大分大学医学部</v>
          </cell>
        </row>
        <row r="81">
          <cell r="C81" t="str">
            <v>宮崎大学医学部</v>
          </cell>
        </row>
        <row r="82">
          <cell r="C82" t="str">
            <v>鹿児島大学医学部</v>
          </cell>
        </row>
        <row r="83">
          <cell r="C83" t="str">
            <v>琉球大学医学部</v>
          </cell>
        </row>
        <row r="84">
          <cell r="C84" t="str">
            <v>福井大学医学部</v>
          </cell>
        </row>
        <row r="85">
          <cell r="C85" t="str">
            <v>富山大学医学部</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ensyu-och@h-osaki.jp" TargetMode="Externa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tabColor rgb="FF00B050"/>
    <pageSetUpPr fitToPage="1"/>
  </sheetPr>
  <dimension ref="B1:J78"/>
  <sheetViews>
    <sheetView showGridLines="0" tabSelected="1" zoomScaleSheetLayoutView="80" workbookViewId="0" topLeftCell="A1">
      <selection activeCell="I15" sqref="I15:J15"/>
    </sheetView>
  </sheetViews>
  <sheetFormatPr defaultColWidth="9.00390625" defaultRowHeight="13.5"/>
  <cols>
    <col min="1" max="1" width="3.875" style="261" customWidth="1"/>
    <col min="2" max="4" width="22.125" style="261" customWidth="1"/>
    <col min="5" max="5" width="15.75390625" style="261" customWidth="1"/>
    <col min="6" max="6" width="8.75390625" style="261" customWidth="1"/>
    <col min="7" max="7" width="28.75390625" style="261" customWidth="1"/>
    <col min="8" max="8" width="30.125" style="263" customWidth="1"/>
    <col min="9" max="9" width="14.25390625" style="263" customWidth="1"/>
    <col min="10" max="10" width="21.875" style="261" customWidth="1"/>
    <col min="11" max="11" width="4.00390625" style="261" customWidth="1"/>
    <col min="12" max="16384" width="9.00390625" style="261" customWidth="1"/>
  </cols>
  <sheetData>
    <row r="1" spans="2:3" ht="23.25" customHeight="1">
      <c r="B1" s="261"/>
      <c r="C1" s="262" t="s">
        <v>242</v>
      </c>
    </row>
    <row r="2" spans="2:10" ht="24" customHeight="1">
      <c r="B2" s="264" t="s">
        <v>243</v>
      </c>
      <c r="C2" s="264"/>
      <c r="D2" s="264"/>
      <c r="E2" s="264"/>
      <c r="G2" s="265" t="s">
        <v>244</v>
      </c>
      <c r="H2" s="265"/>
      <c r="I2" s="265"/>
      <c r="J2" s="265"/>
    </row>
    <row r="3" spans="2:9" ht="13.5" customHeight="1">
      <c r="B3" s="266" t="s">
        <v>316</v>
      </c>
      <c r="C3" s="266"/>
      <c r="D3" s="266"/>
      <c r="E3" s="266"/>
      <c r="G3" s="267" t="s">
        <v>245</v>
      </c>
      <c r="H3" s="261"/>
      <c r="I3" s="261"/>
    </row>
    <row r="4" spans="2:10" ht="24" customHeight="1">
      <c r="B4" s="266"/>
      <c r="C4" s="266"/>
      <c r="D4" s="266"/>
      <c r="E4" s="266"/>
      <c r="G4" s="268" t="s">
        <v>246</v>
      </c>
      <c r="H4" s="268" t="s">
        <v>247</v>
      </c>
      <c r="I4" s="268" t="s">
        <v>248</v>
      </c>
      <c r="J4" s="268" t="s">
        <v>249</v>
      </c>
    </row>
    <row r="5" spans="2:10" ht="24" customHeight="1">
      <c r="B5" s="266"/>
      <c r="C5" s="266"/>
      <c r="D5" s="266"/>
      <c r="E5" s="266"/>
      <c r="G5" s="269" t="s">
        <v>250</v>
      </c>
      <c r="H5" s="270" t="s">
        <v>251</v>
      </c>
      <c r="I5" s="270" t="s">
        <v>252</v>
      </c>
      <c r="J5" s="271" t="s">
        <v>253</v>
      </c>
    </row>
    <row r="6" spans="2:10" ht="24" customHeight="1">
      <c r="B6" s="266"/>
      <c r="C6" s="266"/>
      <c r="D6" s="266"/>
      <c r="E6" s="266"/>
      <c r="G6" s="269" t="s">
        <v>254</v>
      </c>
      <c r="H6" s="270" t="s">
        <v>255</v>
      </c>
      <c r="I6" s="270" t="s">
        <v>256</v>
      </c>
      <c r="J6" s="272" t="s">
        <v>257</v>
      </c>
    </row>
    <row r="7" spans="2:10" ht="26.25" customHeight="1">
      <c r="B7" s="266"/>
      <c r="C7" s="266"/>
      <c r="D7" s="266"/>
      <c r="E7" s="266"/>
      <c r="G7" s="269" t="s">
        <v>258</v>
      </c>
      <c r="H7" s="270" t="s">
        <v>259</v>
      </c>
      <c r="I7" s="270" t="s">
        <v>256</v>
      </c>
      <c r="J7" s="273"/>
    </row>
    <row r="8" spans="2:5" ht="15.75" customHeight="1">
      <c r="B8" s="266"/>
      <c r="C8" s="266"/>
      <c r="D8" s="266"/>
      <c r="E8" s="266"/>
    </row>
    <row r="9" spans="2:10" ht="32.25" customHeight="1">
      <c r="B9" s="266"/>
      <c r="C9" s="266"/>
      <c r="D9" s="266"/>
      <c r="E9" s="266"/>
      <c r="G9" s="274" t="s">
        <v>260</v>
      </c>
      <c r="H9" s="274"/>
      <c r="I9" s="274"/>
      <c r="J9" s="274"/>
    </row>
    <row r="10" spans="2:10" ht="32.25" customHeight="1">
      <c r="B10" s="266"/>
      <c r="C10" s="266"/>
      <c r="D10" s="266"/>
      <c r="E10" s="266"/>
      <c r="G10" s="275" t="s">
        <v>261</v>
      </c>
      <c r="H10" s="275"/>
      <c r="I10" s="275"/>
      <c r="J10" s="275"/>
    </row>
    <row r="11" spans="2:10" ht="24" customHeight="1">
      <c r="B11" s="266"/>
      <c r="C11" s="266"/>
      <c r="D11" s="266"/>
      <c r="E11" s="266"/>
      <c r="G11" s="268" t="s">
        <v>262</v>
      </c>
      <c r="H11" s="276" t="s">
        <v>263</v>
      </c>
      <c r="I11" s="277" t="s">
        <v>264</v>
      </c>
      <c r="J11" s="278"/>
    </row>
    <row r="12" spans="2:10" s="279" customFormat="1" ht="27.75" customHeight="1">
      <c r="B12" s="266"/>
      <c r="C12" s="266"/>
      <c r="D12" s="266"/>
      <c r="E12" s="266"/>
      <c r="G12" s="280" t="s">
        <v>265</v>
      </c>
      <c r="H12" s="281"/>
      <c r="I12" s="282"/>
      <c r="J12" s="283"/>
    </row>
    <row r="13" spans="2:10" s="279" customFormat="1" ht="18.75" customHeight="1">
      <c r="B13" s="266"/>
      <c r="C13" s="266"/>
      <c r="D13" s="266"/>
      <c r="E13" s="266"/>
      <c r="G13" s="284" t="s">
        <v>266</v>
      </c>
      <c r="H13" s="285"/>
      <c r="I13" s="286"/>
      <c r="J13" s="287"/>
    </row>
    <row r="14" spans="2:10" s="279" customFormat="1" ht="18.75" customHeight="1">
      <c r="B14" s="266"/>
      <c r="C14" s="266"/>
      <c r="D14" s="266"/>
      <c r="E14" s="266"/>
      <c r="G14" s="284" t="s">
        <v>267</v>
      </c>
      <c r="H14" s="285" t="s">
        <v>268</v>
      </c>
      <c r="I14" s="286"/>
      <c r="J14" s="287"/>
    </row>
    <row r="15" spans="2:10" s="279" customFormat="1" ht="18.75" customHeight="1">
      <c r="B15" s="266"/>
      <c r="C15" s="266"/>
      <c r="D15" s="266"/>
      <c r="E15" s="266"/>
      <c r="G15" s="288" t="s">
        <v>269</v>
      </c>
      <c r="H15" s="285" t="s">
        <v>270</v>
      </c>
      <c r="I15" s="286" t="s">
        <v>271</v>
      </c>
      <c r="J15" s="287"/>
    </row>
    <row r="16" spans="2:10" s="279" customFormat="1" ht="18.75" customHeight="1">
      <c r="B16" s="266"/>
      <c r="C16" s="266"/>
      <c r="D16" s="266"/>
      <c r="E16" s="266"/>
      <c r="G16" s="284" t="s">
        <v>272</v>
      </c>
      <c r="H16" s="285"/>
      <c r="I16" s="286"/>
      <c r="J16" s="287"/>
    </row>
    <row r="17" spans="2:10" s="279" customFormat="1" ht="18.75" customHeight="1">
      <c r="B17" s="266"/>
      <c r="C17" s="266"/>
      <c r="D17" s="266"/>
      <c r="E17" s="266"/>
      <c r="G17" s="284" t="s">
        <v>273</v>
      </c>
      <c r="H17" s="289"/>
      <c r="I17" s="286"/>
      <c r="J17" s="287"/>
    </row>
    <row r="18" spans="2:10" s="279" customFormat="1" ht="18.75" customHeight="1">
      <c r="B18" s="266"/>
      <c r="C18" s="266"/>
      <c r="D18" s="266"/>
      <c r="E18" s="266"/>
      <c r="G18" s="284" t="s">
        <v>274</v>
      </c>
      <c r="H18" s="285" t="s">
        <v>275</v>
      </c>
      <c r="I18" s="286"/>
      <c r="J18" s="287"/>
    </row>
    <row r="19" spans="2:10" s="279" customFormat="1" ht="18.75" customHeight="1">
      <c r="B19" s="266"/>
      <c r="C19" s="266"/>
      <c r="D19" s="266"/>
      <c r="E19" s="266"/>
      <c r="G19" s="284" t="s">
        <v>276</v>
      </c>
      <c r="H19" s="285" t="s">
        <v>277</v>
      </c>
      <c r="I19" s="286"/>
      <c r="J19" s="287"/>
    </row>
    <row r="20" spans="2:10" s="279" customFormat="1" ht="18.75" customHeight="1">
      <c r="B20" s="266"/>
      <c r="C20" s="266"/>
      <c r="D20" s="266"/>
      <c r="E20" s="266"/>
      <c r="G20" s="284" t="s">
        <v>278</v>
      </c>
      <c r="H20" s="285"/>
      <c r="I20" s="286"/>
      <c r="J20" s="287"/>
    </row>
    <row r="21" spans="2:10" s="279" customFormat="1" ht="18.75" customHeight="1">
      <c r="B21" s="266"/>
      <c r="C21" s="266"/>
      <c r="D21" s="266"/>
      <c r="E21" s="266"/>
      <c r="G21" s="284" t="s">
        <v>279</v>
      </c>
      <c r="H21" s="290" t="s">
        <v>280</v>
      </c>
      <c r="I21" s="286"/>
      <c r="J21" s="287"/>
    </row>
    <row r="22" spans="2:10" s="279" customFormat="1" ht="18.75" customHeight="1">
      <c r="B22" s="266"/>
      <c r="C22" s="266"/>
      <c r="D22" s="266"/>
      <c r="E22" s="266"/>
      <c r="G22" s="288" t="s">
        <v>281</v>
      </c>
      <c r="H22" s="290"/>
      <c r="I22" s="286"/>
      <c r="J22" s="287"/>
    </row>
    <row r="23" spans="2:10" s="279" customFormat="1" ht="18.75" customHeight="1">
      <c r="B23" s="266"/>
      <c r="C23" s="266"/>
      <c r="D23" s="266"/>
      <c r="E23" s="266"/>
      <c r="G23" s="284" t="s">
        <v>282</v>
      </c>
      <c r="H23" s="285" t="s">
        <v>283</v>
      </c>
      <c r="I23" s="291" t="s">
        <v>284</v>
      </c>
      <c r="J23" s="292"/>
    </row>
    <row r="24" spans="2:10" s="279" customFormat="1" ht="18.75" customHeight="1">
      <c r="B24" s="266"/>
      <c r="C24" s="266"/>
      <c r="D24" s="266"/>
      <c r="E24" s="266"/>
      <c r="G24" s="284" t="s">
        <v>285</v>
      </c>
      <c r="H24" s="285" t="s">
        <v>286</v>
      </c>
      <c r="I24" s="293" t="s">
        <v>287</v>
      </c>
      <c r="J24" s="294"/>
    </row>
    <row r="25" spans="2:10" s="279" customFormat="1" ht="18.75" customHeight="1">
      <c r="B25" s="266"/>
      <c r="C25" s="266"/>
      <c r="D25" s="266"/>
      <c r="E25" s="266"/>
      <c r="G25" s="284" t="s">
        <v>288</v>
      </c>
      <c r="H25" s="285"/>
      <c r="I25" s="286"/>
      <c r="J25" s="287"/>
    </row>
    <row r="26" spans="2:10" s="279" customFormat="1" ht="18.75" customHeight="1">
      <c r="B26" s="266"/>
      <c r="C26" s="266"/>
      <c r="D26" s="266"/>
      <c r="E26" s="266"/>
      <c r="G26" s="295" t="s">
        <v>289</v>
      </c>
      <c r="H26" s="285"/>
      <c r="I26" s="286" t="s">
        <v>290</v>
      </c>
      <c r="J26" s="287"/>
    </row>
    <row r="27" spans="2:10" s="279" customFormat="1" ht="18.75" customHeight="1">
      <c r="B27" s="266"/>
      <c r="C27" s="266"/>
      <c r="D27" s="266"/>
      <c r="E27" s="266"/>
      <c r="G27" s="284" t="s">
        <v>291</v>
      </c>
      <c r="H27" s="285" t="s">
        <v>292</v>
      </c>
      <c r="I27" s="286"/>
      <c r="J27" s="287"/>
    </row>
    <row r="28" spans="2:10" s="279" customFormat="1" ht="18.75" customHeight="1">
      <c r="B28" s="266"/>
      <c r="C28" s="266"/>
      <c r="D28" s="266"/>
      <c r="E28" s="266"/>
      <c r="G28" s="284" t="s">
        <v>293</v>
      </c>
      <c r="H28" s="285"/>
      <c r="I28" s="286"/>
      <c r="J28" s="287"/>
    </row>
    <row r="29" spans="2:10" s="279" customFormat="1" ht="18.75" customHeight="1">
      <c r="B29" s="266"/>
      <c r="C29" s="266"/>
      <c r="D29" s="266"/>
      <c r="E29" s="266"/>
      <c r="G29" s="284" t="s">
        <v>294</v>
      </c>
      <c r="H29" s="296" t="s">
        <v>295</v>
      </c>
      <c r="I29" s="286"/>
      <c r="J29" s="287"/>
    </row>
    <row r="30" spans="2:10" s="279" customFormat="1" ht="18.75" customHeight="1">
      <c r="B30" s="266"/>
      <c r="C30" s="266"/>
      <c r="D30" s="266"/>
      <c r="E30" s="266"/>
      <c r="G30" s="284" t="s">
        <v>296</v>
      </c>
      <c r="H30" s="285" t="s">
        <v>297</v>
      </c>
      <c r="I30" s="286"/>
      <c r="J30" s="287"/>
    </row>
    <row r="31" spans="2:10" s="279" customFormat="1" ht="18.75" customHeight="1">
      <c r="B31" s="266"/>
      <c r="C31" s="266"/>
      <c r="D31" s="266"/>
      <c r="E31" s="266"/>
      <c r="G31" s="284" t="s">
        <v>298</v>
      </c>
      <c r="H31" s="285"/>
      <c r="I31" s="286"/>
      <c r="J31" s="287"/>
    </row>
    <row r="32" spans="2:10" s="279" customFormat="1" ht="18.75" customHeight="1">
      <c r="B32" s="266"/>
      <c r="C32" s="266"/>
      <c r="D32" s="266"/>
      <c r="E32" s="266"/>
      <c r="G32" s="284" t="s">
        <v>299</v>
      </c>
      <c r="H32" s="285" t="s">
        <v>300</v>
      </c>
      <c r="I32" s="286"/>
      <c r="J32" s="287"/>
    </row>
    <row r="33" spans="2:10" s="279" customFormat="1" ht="18.75" customHeight="1">
      <c r="B33" s="266"/>
      <c r="C33" s="266"/>
      <c r="D33" s="266"/>
      <c r="E33" s="266"/>
      <c r="G33" s="284" t="s">
        <v>301</v>
      </c>
      <c r="H33" s="296" t="s">
        <v>302</v>
      </c>
      <c r="I33" s="286"/>
      <c r="J33" s="287"/>
    </row>
    <row r="34" spans="2:10" s="279" customFormat="1" ht="18.75" customHeight="1">
      <c r="B34" s="266"/>
      <c r="C34" s="266"/>
      <c r="D34" s="266"/>
      <c r="E34" s="266"/>
      <c r="G34" s="284" t="s">
        <v>303</v>
      </c>
      <c r="H34" s="296" t="s">
        <v>304</v>
      </c>
      <c r="I34" s="286"/>
      <c r="J34" s="287"/>
    </row>
    <row r="35" spans="2:10" s="279" customFormat="1" ht="18.75" customHeight="1">
      <c r="B35" s="266"/>
      <c r="C35" s="266"/>
      <c r="D35" s="266"/>
      <c r="E35" s="266"/>
      <c r="G35" s="284" t="s">
        <v>305</v>
      </c>
      <c r="H35" s="296"/>
      <c r="I35" s="291" t="s">
        <v>306</v>
      </c>
      <c r="J35" s="292"/>
    </row>
    <row r="36" spans="2:10" s="279" customFormat="1" ht="18.75" customHeight="1">
      <c r="B36" s="266"/>
      <c r="C36" s="266"/>
      <c r="D36" s="266"/>
      <c r="E36" s="266"/>
      <c r="G36" s="284" t="s">
        <v>307</v>
      </c>
      <c r="H36" s="296" t="s">
        <v>308</v>
      </c>
      <c r="I36" s="286"/>
      <c r="J36" s="287"/>
    </row>
    <row r="37" spans="2:10" s="279" customFormat="1" ht="18.75" customHeight="1">
      <c r="B37" s="266"/>
      <c r="C37" s="266"/>
      <c r="D37" s="266"/>
      <c r="E37" s="266"/>
      <c r="G37" s="284" t="s">
        <v>309</v>
      </c>
      <c r="H37" s="296"/>
      <c r="I37" s="286"/>
      <c r="J37" s="287"/>
    </row>
    <row r="38" spans="2:10" s="279" customFormat="1" ht="18.75" customHeight="1">
      <c r="B38" s="266"/>
      <c r="C38" s="266"/>
      <c r="D38" s="266"/>
      <c r="E38" s="266"/>
      <c r="G38" s="284" t="s">
        <v>310</v>
      </c>
      <c r="H38" s="296"/>
      <c r="I38" s="286"/>
      <c r="J38" s="287"/>
    </row>
    <row r="39" spans="2:10" s="279" customFormat="1" ht="31.5" customHeight="1">
      <c r="B39" s="266"/>
      <c r="C39" s="266"/>
      <c r="D39" s="266"/>
      <c r="E39" s="266"/>
      <c r="G39" s="284" t="s">
        <v>311</v>
      </c>
      <c r="H39" s="297"/>
      <c r="I39" s="286" t="s">
        <v>312</v>
      </c>
      <c r="J39" s="287"/>
    </row>
    <row r="40" spans="2:10" s="279" customFormat="1" ht="122.25" customHeight="1">
      <c r="B40" s="312" t="s">
        <v>317</v>
      </c>
      <c r="C40" s="312"/>
      <c r="D40" s="312"/>
      <c r="E40" s="312"/>
      <c r="G40" s="298" t="s">
        <v>313</v>
      </c>
      <c r="H40" s="299" t="s">
        <v>314</v>
      </c>
      <c r="I40" s="300" t="s">
        <v>315</v>
      </c>
      <c r="J40" s="301"/>
    </row>
    <row r="41" spans="2:10" s="279" customFormat="1" ht="14.25">
      <c r="B41" s="302"/>
      <c r="C41" s="302"/>
      <c r="D41" s="302"/>
      <c r="E41" s="302"/>
      <c r="G41" s="263"/>
      <c r="H41" s="263"/>
      <c r="I41" s="263"/>
      <c r="J41" s="261"/>
    </row>
    <row r="42" spans="2:10" s="279" customFormat="1" ht="13.5">
      <c r="B42" s="261"/>
      <c r="C42" s="261"/>
      <c r="D42" s="261"/>
      <c r="E42" s="261"/>
      <c r="G42" s="261"/>
      <c r="H42" s="263"/>
      <c r="I42" s="263"/>
      <c r="J42" s="261"/>
    </row>
    <row r="43" ht="20.25" customHeight="1">
      <c r="B43" s="303"/>
    </row>
    <row r="45" ht="13.5" customHeight="1"/>
    <row r="46" ht="13.5" customHeight="1"/>
    <row r="47" ht="13.5" customHeight="1"/>
    <row r="51" spans="2:5" ht="13.5">
      <c r="B51" s="304"/>
      <c r="C51" s="304"/>
      <c r="D51" s="304"/>
      <c r="E51" s="304"/>
    </row>
    <row r="52" spans="2:5" ht="13.5">
      <c r="B52" s="304"/>
      <c r="C52" s="304"/>
      <c r="D52" s="304"/>
      <c r="E52" s="304"/>
    </row>
    <row r="53" spans="2:5" ht="13.5">
      <c r="B53" s="304"/>
      <c r="C53" s="304"/>
      <c r="D53" s="304"/>
      <c r="E53" s="304"/>
    </row>
    <row r="54" spans="2:5" ht="13.5">
      <c r="B54" s="304"/>
      <c r="C54" s="304"/>
      <c r="D54" s="304"/>
      <c r="E54" s="304"/>
    </row>
    <row r="55" spans="2:5" ht="13.5">
      <c r="B55" s="305"/>
      <c r="C55" s="305"/>
      <c r="D55" s="305"/>
      <c r="E55" s="305"/>
    </row>
    <row r="56" spans="2:5" ht="13.5">
      <c r="B56" s="305"/>
      <c r="C56" s="305"/>
      <c r="D56" s="305"/>
      <c r="E56" s="305"/>
    </row>
    <row r="57" spans="2:5" ht="13.5">
      <c r="B57" s="305"/>
      <c r="C57" s="305"/>
      <c r="D57" s="305"/>
      <c r="E57" s="305"/>
    </row>
    <row r="58" spans="2:5" ht="13.5">
      <c r="B58" s="306"/>
      <c r="C58" s="306"/>
      <c r="D58" s="306"/>
      <c r="E58" s="306"/>
    </row>
    <row r="59" spans="2:5" ht="13.5">
      <c r="B59" s="306"/>
      <c r="C59" s="306"/>
      <c r="D59" s="306"/>
      <c r="E59" s="306"/>
    </row>
    <row r="60" spans="2:5" ht="13.5">
      <c r="B60" s="306"/>
      <c r="C60" s="306"/>
      <c r="D60" s="306"/>
      <c r="E60" s="306"/>
    </row>
    <row r="61" spans="2:5" ht="13.5">
      <c r="B61" s="306"/>
      <c r="C61" s="306"/>
      <c r="D61" s="306"/>
      <c r="E61" s="306"/>
    </row>
    <row r="62" spans="2:5" ht="14.25">
      <c r="B62" s="307"/>
      <c r="C62" s="307"/>
      <c r="D62" s="307"/>
      <c r="E62" s="307"/>
    </row>
    <row r="63" spans="2:5" ht="13.5">
      <c r="B63" s="308"/>
      <c r="C63" s="308"/>
      <c r="D63" s="308"/>
      <c r="E63" s="308"/>
    </row>
    <row r="64" spans="2:5" ht="13.5">
      <c r="B64" s="308"/>
      <c r="C64" s="308"/>
      <c r="D64" s="308"/>
      <c r="E64" s="308"/>
    </row>
    <row r="65" spans="2:5" ht="13.5">
      <c r="B65" s="308"/>
      <c r="C65" s="308"/>
      <c r="D65" s="308"/>
      <c r="E65" s="308"/>
    </row>
    <row r="66" spans="2:5" ht="13.5">
      <c r="B66" s="308"/>
      <c r="C66" s="308"/>
      <c r="D66" s="308"/>
      <c r="E66" s="308"/>
    </row>
    <row r="67" spans="2:5" ht="14.25">
      <c r="B67" s="309"/>
      <c r="C67" s="309"/>
      <c r="D67" s="309"/>
      <c r="E67" s="309"/>
    </row>
    <row r="68" spans="2:5" ht="13.5" customHeight="1">
      <c r="B68" s="310"/>
      <c r="C68" s="310"/>
      <c r="D68" s="310"/>
      <c r="E68" s="310"/>
    </row>
    <row r="69" spans="2:5" ht="13.5" customHeight="1">
      <c r="B69" s="310"/>
      <c r="C69" s="310"/>
      <c r="D69" s="310"/>
      <c r="E69" s="310"/>
    </row>
    <row r="70" spans="2:5" ht="13.5" customHeight="1">
      <c r="B70" s="310"/>
      <c r="C70" s="310"/>
      <c r="D70" s="310"/>
      <c r="E70" s="310"/>
    </row>
    <row r="71" spans="2:5" ht="13.5" customHeight="1">
      <c r="B71" s="310"/>
      <c r="C71" s="310"/>
      <c r="D71" s="310"/>
      <c r="E71" s="310"/>
    </row>
    <row r="72" spans="2:5" ht="14.25">
      <c r="B72" s="309"/>
      <c r="C72" s="309"/>
      <c r="D72" s="309"/>
      <c r="E72" s="309"/>
    </row>
    <row r="73" spans="2:5" ht="13.5" customHeight="1">
      <c r="B73" s="311"/>
      <c r="C73" s="311"/>
      <c r="D73" s="311"/>
      <c r="E73" s="311"/>
    </row>
    <row r="74" spans="2:5" ht="13.5" customHeight="1">
      <c r="B74" s="311"/>
      <c r="C74" s="311"/>
      <c r="D74" s="311"/>
      <c r="E74" s="311"/>
    </row>
    <row r="75" spans="2:5" ht="13.5" customHeight="1">
      <c r="B75" s="311"/>
      <c r="C75" s="311"/>
      <c r="D75" s="311"/>
      <c r="E75" s="311"/>
    </row>
    <row r="76" spans="2:5" ht="13.5" customHeight="1">
      <c r="B76" s="311"/>
      <c r="C76" s="311"/>
      <c r="D76" s="311"/>
      <c r="E76" s="311"/>
    </row>
    <row r="77" spans="2:5" ht="13.5" customHeight="1">
      <c r="B77" s="311"/>
      <c r="C77" s="311"/>
      <c r="D77" s="311"/>
      <c r="E77" s="311"/>
    </row>
    <row r="78" spans="2:5" ht="13.5" customHeight="1">
      <c r="B78" s="311"/>
      <c r="C78" s="311"/>
      <c r="D78" s="311"/>
      <c r="E78" s="311"/>
    </row>
  </sheetData>
  <sheetProtection password="D92F" sheet="1" objects="1" scenarios="1" selectLockedCells="1" selectUnlockedCells="1"/>
  <mergeCells count="41">
    <mergeCell ref="B51:E54"/>
    <mergeCell ref="B55:E57"/>
    <mergeCell ref="B58:E61"/>
    <mergeCell ref="B63:E66"/>
    <mergeCell ref="I35:J35"/>
    <mergeCell ref="I36:J36"/>
    <mergeCell ref="I37:J37"/>
    <mergeCell ref="I38:J38"/>
    <mergeCell ref="I39:J39"/>
    <mergeCell ref="B40:E40"/>
    <mergeCell ref="I40:J40"/>
    <mergeCell ref="I29:J29"/>
    <mergeCell ref="I30:J30"/>
    <mergeCell ref="I31:J31"/>
    <mergeCell ref="I32:J32"/>
    <mergeCell ref="I33:J33"/>
    <mergeCell ref="I34:J34"/>
    <mergeCell ref="I23:J23"/>
    <mergeCell ref="I24:J24"/>
    <mergeCell ref="I25:J25"/>
    <mergeCell ref="I26:J26"/>
    <mergeCell ref="I27:J27"/>
    <mergeCell ref="I28:J28"/>
    <mergeCell ref="I16:J16"/>
    <mergeCell ref="I17:J17"/>
    <mergeCell ref="I18:J18"/>
    <mergeCell ref="I19:J19"/>
    <mergeCell ref="I20:J20"/>
    <mergeCell ref="H21:H22"/>
    <mergeCell ref="I21:J21"/>
    <mergeCell ref="I22:J22"/>
    <mergeCell ref="B2:E2"/>
    <mergeCell ref="G2:J2"/>
    <mergeCell ref="B3:E39"/>
    <mergeCell ref="G9:J9"/>
    <mergeCell ref="G10:J10"/>
    <mergeCell ref="I11:J11"/>
    <mergeCell ref="I12:J12"/>
    <mergeCell ref="I13:J13"/>
    <mergeCell ref="I14:J14"/>
    <mergeCell ref="I15:J15"/>
  </mergeCells>
  <printOptions horizontalCentered="1"/>
  <pageMargins left="0.5511811023622047" right="0.2362204724409449" top="0.26" bottom="0.17" header="0.17" footer="0.17"/>
  <pageSetup fitToWidth="0" fitToHeight="1"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sheetPr codeName="Sheet2">
    <tabColor indexed="10"/>
  </sheetPr>
  <dimension ref="A1:O73"/>
  <sheetViews>
    <sheetView showGridLines="0" zoomScalePageLayoutView="0" workbookViewId="0" topLeftCell="A1">
      <pane ySplit="6" topLeftCell="A7" activePane="bottomLeft" state="frozen"/>
      <selection pane="topLeft" activeCell="A1" sqref="A1"/>
      <selection pane="bottomLeft" activeCell="E9" sqref="E9:G9"/>
    </sheetView>
  </sheetViews>
  <sheetFormatPr defaultColWidth="13.00390625" defaultRowHeight="13.5"/>
  <cols>
    <col min="1" max="1" width="4.00390625" style="4" customWidth="1"/>
    <col min="2" max="2" width="2.75390625" style="4" customWidth="1"/>
    <col min="3" max="3" width="17.50390625" style="4" customWidth="1"/>
    <col min="4" max="4" width="0.875" style="4" customWidth="1"/>
    <col min="5" max="5" width="8.625" style="6" customWidth="1"/>
    <col min="6" max="6" width="9.625" style="6" customWidth="1"/>
    <col min="7" max="7" width="5.50390625" style="6" customWidth="1"/>
    <col min="8" max="8" width="12.125" style="6" customWidth="1"/>
    <col min="9" max="9" width="8.375" style="6" customWidth="1"/>
    <col min="10" max="10" width="9.00390625" style="4" customWidth="1"/>
    <col min="11" max="11" width="18.875" style="4" customWidth="1"/>
    <col min="12" max="16384" width="13.00390625" style="4" customWidth="1"/>
  </cols>
  <sheetData>
    <row r="1" spans="1:3" ht="24">
      <c r="A1" s="61" t="s">
        <v>165</v>
      </c>
      <c r="C1" s="119" t="s">
        <v>116</v>
      </c>
    </row>
    <row r="2" ht="6.75" customHeight="1">
      <c r="C2" s="5"/>
    </row>
    <row r="3" spans="3:9" ht="14.25">
      <c r="C3" s="137" t="s">
        <v>133</v>
      </c>
      <c r="D3" s="137"/>
      <c r="E3" s="137"/>
      <c r="F3" s="136" t="s">
        <v>123</v>
      </c>
      <c r="G3" s="136"/>
      <c r="H3" s="136"/>
      <c r="I3" s="54" t="s">
        <v>131</v>
      </c>
    </row>
    <row r="4" spans="3:5" ht="13.5">
      <c r="C4" s="55" t="s">
        <v>132</v>
      </c>
      <c r="D4" s="55"/>
      <c r="E4" s="56"/>
    </row>
    <row r="5" ht="8.25" customHeight="1"/>
    <row r="6" spans="3:13" ht="38.25" customHeight="1">
      <c r="C6" s="140" t="s">
        <v>206</v>
      </c>
      <c r="D6" s="140"/>
      <c r="E6" s="140"/>
      <c r="F6" s="140"/>
      <c r="G6" s="140"/>
      <c r="H6" s="140"/>
      <c r="I6" s="140"/>
      <c r="J6" s="140"/>
      <c r="K6" s="140"/>
      <c r="L6" s="140"/>
      <c r="M6" s="140"/>
    </row>
    <row r="9" spans="1:8" ht="15.75" customHeight="1">
      <c r="A9" s="7"/>
      <c r="B9" s="7"/>
      <c r="C9" s="8" t="s">
        <v>20</v>
      </c>
      <c r="E9" s="139"/>
      <c r="F9" s="139"/>
      <c r="G9" s="139"/>
      <c r="H9" s="9" t="s">
        <v>237</v>
      </c>
    </row>
    <row r="10" ht="4.5" customHeight="1"/>
    <row r="11" spans="2:8" ht="15.75" customHeight="1">
      <c r="B11" s="7" t="s">
        <v>127</v>
      </c>
      <c r="C11" s="10" t="s">
        <v>121</v>
      </c>
      <c r="E11" s="129"/>
      <c r="F11" s="129"/>
      <c r="G11" s="129"/>
      <c r="H11" s="9" t="s">
        <v>193</v>
      </c>
    </row>
    <row r="12" ht="4.5" customHeight="1">
      <c r="I12" s="4"/>
    </row>
    <row r="13" spans="2:8" ht="15.75" customHeight="1">
      <c r="B13" s="7" t="s">
        <v>127</v>
      </c>
      <c r="C13" s="8" t="s">
        <v>207</v>
      </c>
      <c r="E13" s="129"/>
      <c r="F13" s="129"/>
      <c r="G13" s="129"/>
      <c r="H13" s="9" t="s">
        <v>135</v>
      </c>
    </row>
    <row r="14" ht="4.5" customHeight="1"/>
    <row r="15" spans="2:7" ht="15.75" customHeight="1">
      <c r="B15" s="7" t="s">
        <v>127</v>
      </c>
      <c r="C15" s="8" t="s">
        <v>22</v>
      </c>
      <c r="E15" s="1"/>
      <c r="F15" s="6" t="s">
        <v>129</v>
      </c>
      <c r="G15" s="9"/>
    </row>
    <row r="16" ht="4.5" customHeight="1"/>
    <row r="17" spans="2:6" ht="15.75" customHeight="1">
      <c r="B17" s="7" t="s">
        <v>127</v>
      </c>
      <c r="C17" s="8" t="s">
        <v>21</v>
      </c>
      <c r="E17" s="1"/>
      <c r="F17" s="9" t="s">
        <v>122</v>
      </c>
    </row>
    <row r="18" ht="4.5" customHeight="1"/>
    <row r="19" spans="2:8" ht="15.75" customHeight="1">
      <c r="B19" s="7" t="s">
        <v>127</v>
      </c>
      <c r="C19" s="8" t="s">
        <v>234</v>
      </c>
      <c r="E19" s="129"/>
      <c r="F19" s="129"/>
      <c r="G19" s="129"/>
      <c r="H19" s="9"/>
    </row>
    <row r="20" ht="4.5" customHeight="1"/>
    <row r="21" spans="2:7" ht="15.75" customHeight="1">
      <c r="B21" s="7" t="s">
        <v>127</v>
      </c>
      <c r="C21" s="8" t="s">
        <v>232</v>
      </c>
      <c r="E21" s="1"/>
      <c r="F21" s="6" t="s">
        <v>233</v>
      </c>
      <c r="G21" s="9"/>
    </row>
    <row r="22" ht="4.5" customHeight="1"/>
    <row r="23" spans="2:6" ht="15.75" customHeight="1">
      <c r="B23" s="7" t="s">
        <v>127</v>
      </c>
      <c r="C23" s="8" t="s">
        <v>98</v>
      </c>
      <c r="E23" s="2"/>
      <c r="F23" s="125" t="s">
        <v>99</v>
      </c>
    </row>
    <row r="24" ht="4.5" customHeight="1"/>
    <row r="25" spans="2:11" ht="34.5" customHeight="1">
      <c r="B25" s="14" t="s">
        <v>127</v>
      </c>
      <c r="C25" s="15" t="s">
        <v>205</v>
      </c>
      <c r="E25" s="132"/>
      <c r="F25" s="132"/>
      <c r="G25" s="132"/>
      <c r="H25" s="132"/>
      <c r="I25" s="132"/>
      <c r="J25" s="132"/>
      <c r="K25" s="132"/>
    </row>
    <row r="26" ht="4.5" customHeight="1"/>
    <row r="27" spans="2:10" ht="15.75" customHeight="1">
      <c r="B27" s="7" t="s">
        <v>127</v>
      </c>
      <c r="C27" s="8" t="s">
        <v>100</v>
      </c>
      <c r="E27" s="129"/>
      <c r="F27" s="129"/>
      <c r="G27" s="129"/>
      <c r="H27" s="129"/>
      <c r="I27" s="129"/>
      <c r="J27" s="125" t="s">
        <v>130</v>
      </c>
    </row>
    <row r="28" ht="4.5" customHeight="1"/>
    <row r="29" spans="2:9" ht="15.75" customHeight="1">
      <c r="B29" s="7" t="s">
        <v>127</v>
      </c>
      <c r="C29" s="8" t="s">
        <v>236</v>
      </c>
      <c r="E29" s="129"/>
      <c r="F29" s="129"/>
      <c r="G29" s="129"/>
      <c r="H29" s="129"/>
      <c r="I29" s="129"/>
    </row>
    <row r="30" ht="4.5" customHeight="1"/>
    <row r="31" spans="2:10" ht="15.75" customHeight="1">
      <c r="B31" s="7" t="s">
        <v>127</v>
      </c>
      <c r="C31" s="8" t="s">
        <v>101</v>
      </c>
      <c r="E31" s="11" t="s">
        <v>117</v>
      </c>
      <c r="F31" s="138"/>
      <c r="G31" s="138"/>
      <c r="H31" s="62"/>
      <c r="I31" s="126" t="s">
        <v>191</v>
      </c>
      <c r="J31" s="16"/>
    </row>
    <row r="32" ht="4.5" customHeight="1"/>
    <row r="33" spans="3:9" ht="15.75" customHeight="1">
      <c r="C33" s="12"/>
      <c r="E33" s="11" t="s">
        <v>118</v>
      </c>
      <c r="F33" s="138"/>
      <c r="G33" s="138"/>
      <c r="H33" s="62"/>
      <c r="I33" s="125" t="s">
        <v>192</v>
      </c>
    </row>
    <row r="34" ht="4.5" customHeight="1">
      <c r="J34" s="6"/>
    </row>
    <row r="35" spans="3:9" ht="15.75" customHeight="1">
      <c r="C35" s="135" t="s">
        <v>11</v>
      </c>
      <c r="D35" s="135"/>
      <c r="E35" s="135"/>
      <c r="F35" s="3"/>
      <c r="G35" s="13" t="s">
        <v>186</v>
      </c>
      <c r="H35" s="3"/>
      <c r="I35" s="127" t="s">
        <v>136</v>
      </c>
    </row>
    <row r="36" ht="7.5" customHeight="1"/>
    <row r="37" spans="2:9" ht="15.75" customHeight="1">
      <c r="B37" s="7" t="s">
        <v>127</v>
      </c>
      <c r="C37" s="8" t="s">
        <v>19</v>
      </c>
      <c r="E37" s="129"/>
      <c r="F37" s="129"/>
      <c r="G37" s="129"/>
      <c r="H37" s="129"/>
      <c r="I37" s="129"/>
    </row>
    <row r="38" ht="4.5" customHeight="1"/>
    <row r="39" spans="2:9" ht="15.75" customHeight="1">
      <c r="B39" s="7" t="s">
        <v>127</v>
      </c>
      <c r="C39" s="8" t="s">
        <v>12</v>
      </c>
      <c r="E39" s="129"/>
      <c r="F39" s="129"/>
      <c r="G39" s="129"/>
      <c r="H39" s="129"/>
      <c r="I39" s="129"/>
    </row>
    <row r="40" spans="2:13" ht="24" customHeight="1">
      <c r="B40" s="7" t="s">
        <v>127</v>
      </c>
      <c r="C40" s="8" t="s">
        <v>7</v>
      </c>
      <c r="E40" s="133" t="s">
        <v>238</v>
      </c>
      <c r="F40" s="133"/>
      <c r="G40" s="133"/>
      <c r="H40" s="133"/>
      <c r="I40" s="133"/>
      <c r="J40" s="133"/>
      <c r="K40" s="133"/>
      <c r="L40" s="133"/>
      <c r="M40" s="133"/>
    </row>
    <row r="41" spans="3:10" ht="15.75" customHeight="1">
      <c r="C41" s="7" t="s">
        <v>119</v>
      </c>
      <c r="E41" s="134"/>
      <c r="F41" s="129"/>
      <c r="G41" s="129"/>
      <c r="H41" s="129"/>
      <c r="I41" s="129"/>
      <c r="J41" s="96"/>
    </row>
    <row r="42" ht="4.5" customHeight="1"/>
    <row r="43" spans="3:10" ht="15.75" customHeight="1">
      <c r="C43" s="7" t="s">
        <v>120</v>
      </c>
      <c r="E43" s="141"/>
      <c r="F43" s="129"/>
      <c r="G43" s="129"/>
      <c r="H43" s="129"/>
      <c r="I43" s="129"/>
      <c r="J43" s="96"/>
    </row>
    <row r="44" ht="5.25" customHeight="1"/>
    <row r="45" spans="2:10" ht="15.75" customHeight="1">
      <c r="B45" s="7" t="s">
        <v>127</v>
      </c>
      <c r="C45" s="8" t="s">
        <v>204</v>
      </c>
      <c r="E45" s="127" t="s">
        <v>239</v>
      </c>
      <c r="J45" s="9"/>
    </row>
    <row r="46" ht="4.5" customHeight="1"/>
    <row r="47" spans="3:15" ht="15.75" customHeight="1">
      <c r="C47" s="7" t="s">
        <v>13</v>
      </c>
      <c r="E47" s="131"/>
      <c r="F47" s="131"/>
      <c r="G47" s="118" t="s">
        <v>16</v>
      </c>
      <c r="H47" s="131"/>
      <c r="I47" s="131"/>
      <c r="N47" s="6"/>
      <c r="O47" s="6"/>
    </row>
    <row r="48" spans="3:15" ht="4.5" customHeight="1">
      <c r="C48" s="7"/>
      <c r="M48" s="6"/>
      <c r="N48" s="6"/>
      <c r="O48" s="6"/>
    </row>
    <row r="49" spans="3:15" ht="15.75" customHeight="1">
      <c r="C49" s="7" t="s">
        <v>14</v>
      </c>
      <c r="E49" s="131"/>
      <c r="F49" s="131"/>
      <c r="G49" s="118" t="s">
        <v>16</v>
      </c>
      <c r="H49" s="131"/>
      <c r="I49" s="131"/>
      <c r="M49" s="6"/>
      <c r="N49" s="6"/>
      <c r="O49" s="6"/>
    </row>
    <row r="50" spans="3:15" ht="4.5" customHeight="1">
      <c r="C50" s="7"/>
      <c r="M50" s="6"/>
      <c r="N50" s="6"/>
      <c r="O50" s="6"/>
    </row>
    <row r="51" spans="3:15" ht="15.75" customHeight="1">
      <c r="C51" s="7" t="s">
        <v>15</v>
      </c>
      <c r="E51" s="131"/>
      <c r="F51" s="131"/>
      <c r="G51" s="118" t="s">
        <v>16</v>
      </c>
      <c r="H51" s="131"/>
      <c r="I51" s="131"/>
      <c r="M51" s="6"/>
      <c r="N51" s="6"/>
      <c r="O51" s="6"/>
    </row>
    <row r="52" spans="13:15" ht="6.75" customHeight="1">
      <c r="M52" s="6"/>
      <c r="N52" s="6"/>
      <c r="O52" s="6"/>
    </row>
    <row r="53" spans="2:15" ht="15.75" customHeight="1">
      <c r="B53" s="7" t="s">
        <v>127</v>
      </c>
      <c r="C53" s="8" t="s">
        <v>203</v>
      </c>
      <c r="E53" s="127" t="s">
        <v>231</v>
      </c>
      <c r="M53" s="6"/>
      <c r="N53" s="6"/>
      <c r="O53" s="6"/>
    </row>
    <row r="54" spans="3:10" ht="15.75" customHeight="1">
      <c r="C54" s="7" t="s">
        <v>13</v>
      </c>
      <c r="E54" s="128"/>
      <c r="F54" s="128"/>
      <c r="G54" s="128"/>
      <c r="H54" s="109" t="s">
        <v>196</v>
      </c>
      <c r="I54" s="111"/>
      <c r="J54" s="56" t="s">
        <v>197</v>
      </c>
    </row>
    <row r="55" spans="3:10" ht="4.5" customHeight="1">
      <c r="C55" s="7"/>
      <c r="H55" s="109"/>
      <c r="J55" s="56"/>
    </row>
    <row r="56" spans="3:10" ht="15.75" customHeight="1">
      <c r="C56" s="7" t="s">
        <v>14</v>
      </c>
      <c r="E56" s="128"/>
      <c r="F56" s="128"/>
      <c r="G56" s="128"/>
      <c r="H56" s="109" t="s">
        <v>196</v>
      </c>
      <c r="I56" s="111"/>
      <c r="J56" s="56" t="s">
        <v>197</v>
      </c>
    </row>
    <row r="57" spans="3:10" ht="4.5" customHeight="1">
      <c r="C57" s="7"/>
      <c r="H57" s="109"/>
      <c r="J57" s="56"/>
    </row>
    <row r="58" spans="3:10" ht="15.75" customHeight="1">
      <c r="C58" s="7" t="s">
        <v>15</v>
      </c>
      <c r="E58" s="128"/>
      <c r="F58" s="128"/>
      <c r="G58" s="128"/>
      <c r="H58" s="109" t="s">
        <v>196</v>
      </c>
      <c r="I58" s="111"/>
      <c r="J58" s="56" t="s">
        <v>197</v>
      </c>
    </row>
    <row r="59" spans="3:10" ht="4.5" customHeight="1">
      <c r="C59" s="7"/>
      <c r="H59" s="109"/>
      <c r="J59" s="56"/>
    </row>
    <row r="60" spans="3:10" ht="15.75" customHeight="1">
      <c r="C60" s="7" t="s">
        <v>102</v>
      </c>
      <c r="E60" s="128"/>
      <c r="F60" s="128"/>
      <c r="G60" s="128"/>
      <c r="H60" s="109" t="s">
        <v>196</v>
      </c>
      <c r="I60" s="111"/>
      <c r="J60" s="56" t="s">
        <v>197</v>
      </c>
    </row>
    <row r="61" spans="5:10" ht="4.5" customHeight="1">
      <c r="E61" s="114"/>
      <c r="F61" s="114"/>
      <c r="G61" s="114"/>
      <c r="H61" s="109"/>
      <c r="J61" s="56"/>
    </row>
    <row r="62" spans="3:10" ht="15.75" customHeight="1">
      <c r="C62" s="7" t="s">
        <v>166</v>
      </c>
      <c r="E62" s="128"/>
      <c r="F62" s="128"/>
      <c r="G62" s="128"/>
      <c r="H62" s="109" t="s">
        <v>196</v>
      </c>
      <c r="I62" s="111"/>
      <c r="J62" s="56" t="s">
        <v>197</v>
      </c>
    </row>
    <row r="63" spans="5:11" ht="28.5" customHeight="1">
      <c r="E63" s="133" t="s">
        <v>230</v>
      </c>
      <c r="F63" s="133"/>
      <c r="G63" s="133"/>
      <c r="H63" s="133"/>
      <c r="I63" s="133"/>
      <c r="J63" s="133"/>
      <c r="K63" s="133"/>
    </row>
    <row r="64" spans="2:11" ht="13.5">
      <c r="B64" s="14" t="s">
        <v>127</v>
      </c>
      <c r="C64" s="15" t="s">
        <v>202</v>
      </c>
      <c r="E64" s="255" t="s">
        <v>240</v>
      </c>
      <c r="F64" s="255"/>
      <c r="G64" s="255"/>
      <c r="H64" s="255"/>
      <c r="I64" s="255"/>
      <c r="J64" s="255"/>
      <c r="K64" s="255"/>
    </row>
    <row r="65" spans="5:11" ht="20.25" customHeight="1">
      <c r="E65" s="254"/>
      <c r="F65" s="256" t="s">
        <v>199</v>
      </c>
      <c r="G65" s="257"/>
      <c r="H65" s="257"/>
      <c r="I65" s="254"/>
      <c r="J65" s="258" t="b">
        <v>0</v>
      </c>
      <c r="K65" s="257"/>
    </row>
    <row r="66" spans="5:11" ht="4.5" customHeight="1">
      <c r="E66" s="254"/>
      <c r="F66" s="254"/>
      <c r="G66" s="259"/>
      <c r="H66" s="257"/>
      <c r="I66" s="254"/>
      <c r="J66" s="257"/>
      <c r="K66" s="260"/>
    </row>
    <row r="67" ht="4.5" customHeight="1"/>
    <row r="68" spans="1:11" ht="23.25" customHeight="1">
      <c r="A68" s="7"/>
      <c r="C68" s="313" t="s">
        <v>318</v>
      </c>
      <c r="E68" s="254"/>
      <c r="F68" s="314" t="s">
        <v>199</v>
      </c>
      <c r="G68" s="257"/>
      <c r="H68" s="257"/>
      <c r="I68" s="254"/>
      <c r="J68" s="319" t="b">
        <v>0</v>
      </c>
      <c r="K68" s="257"/>
    </row>
    <row r="69" spans="3:7" ht="9" customHeight="1">
      <c r="C69" s="113"/>
      <c r="G69" s="114"/>
    </row>
    <row r="70" spans="2:11" ht="15.75" customHeight="1">
      <c r="B70" s="14" t="s">
        <v>127</v>
      </c>
      <c r="C70" s="15" t="s">
        <v>201</v>
      </c>
      <c r="E70" s="130"/>
      <c r="F70" s="130"/>
      <c r="G70" s="130"/>
      <c r="H70" s="130"/>
      <c r="I70" s="130"/>
      <c r="J70" s="130"/>
      <c r="K70" s="130"/>
    </row>
    <row r="71" spans="3:11" ht="83.25" customHeight="1">
      <c r="C71" s="124" t="s">
        <v>227</v>
      </c>
      <c r="E71" s="130"/>
      <c r="F71" s="130"/>
      <c r="G71" s="130"/>
      <c r="H71" s="130"/>
      <c r="I71" s="130"/>
      <c r="J71" s="130"/>
      <c r="K71" s="130"/>
    </row>
    <row r="72" ht="4.5" customHeight="1"/>
    <row r="73" spans="1:12" ht="43.5" customHeight="1">
      <c r="A73" s="253" t="s">
        <v>241</v>
      </c>
      <c r="B73" s="253"/>
      <c r="C73" s="253"/>
      <c r="D73" s="253"/>
      <c r="E73" s="253"/>
      <c r="F73" s="253"/>
      <c r="G73" s="253"/>
      <c r="H73" s="253"/>
      <c r="I73" s="253"/>
      <c r="J73" s="253"/>
      <c r="K73" s="253"/>
      <c r="L73" s="253"/>
    </row>
  </sheetData>
  <sheetProtection password="D92F" sheet="1" selectLockedCells="1"/>
  <mergeCells count="33">
    <mergeCell ref="E37:I37"/>
    <mergeCell ref="E40:M40"/>
    <mergeCell ref="E64:K64"/>
    <mergeCell ref="A73:L73"/>
    <mergeCell ref="F3:H3"/>
    <mergeCell ref="C3:E3"/>
    <mergeCell ref="F33:G33"/>
    <mergeCell ref="E19:G19"/>
    <mergeCell ref="E27:I27"/>
    <mergeCell ref="E9:G9"/>
    <mergeCell ref="F31:G31"/>
    <mergeCell ref="C6:M6"/>
    <mergeCell ref="E11:G11"/>
    <mergeCell ref="E29:I29"/>
    <mergeCell ref="E54:G54"/>
    <mergeCell ref="E39:I39"/>
    <mergeCell ref="E41:I41"/>
    <mergeCell ref="E62:G62"/>
    <mergeCell ref="C35:E35"/>
    <mergeCell ref="E47:F47"/>
    <mergeCell ref="E51:F51"/>
    <mergeCell ref="H51:I51"/>
    <mergeCell ref="E43:I43"/>
    <mergeCell ref="E56:G56"/>
    <mergeCell ref="E13:G13"/>
    <mergeCell ref="E70:K71"/>
    <mergeCell ref="H47:I47"/>
    <mergeCell ref="H49:I49"/>
    <mergeCell ref="E60:G60"/>
    <mergeCell ref="E58:G58"/>
    <mergeCell ref="E25:K25"/>
    <mergeCell ref="E49:F49"/>
    <mergeCell ref="E63:K63"/>
  </mergeCells>
  <dataValidations count="3">
    <dataValidation type="list" allowBlank="1" showInputMessage="1" showErrorMessage="1" sqref="E54:F54 E60:F60 E58:F58 E56:F56 E62:F62">
      <formula1>科名</formula1>
    </dataValidation>
    <dataValidation type="list" allowBlank="1" showInputMessage="1" showErrorMessage="1" sqref="E17">
      <formula1>性別</formula1>
    </dataValidation>
    <dataValidation type="list" allowBlank="1" showInputMessage="1" showErrorMessage="1" sqref="H21">
      <formula1>大学名</formula1>
    </dataValidation>
  </dataValidations>
  <hyperlinks>
    <hyperlink ref="F3" r:id="rId1" display="kensyu-och@h-osaki.jp"/>
  </hyperlinks>
  <printOptions/>
  <pageMargins left="0.38" right="0.2" top="0.84" bottom="0.25" header="1.19" footer="0.512"/>
  <pageSetup horizontalDpi="600" verticalDpi="600" orientation="portrait" paperSize="9" scale="85" r:id="rId4"/>
  <drawing r:id="rId3"/>
  <legacyDrawing r:id="rId2"/>
</worksheet>
</file>

<file path=xl/worksheets/sheet3.xml><?xml version="1.0" encoding="utf-8"?>
<worksheet xmlns="http://schemas.openxmlformats.org/spreadsheetml/2006/main" xmlns:r="http://schemas.openxmlformats.org/officeDocument/2006/relationships">
  <sheetPr codeName="Sheet1">
    <tabColor indexed="12"/>
  </sheetPr>
  <dimension ref="A1:AG40"/>
  <sheetViews>
    <sheetView showGridLines="0" zoomScalePageLayoutView="0" workbookViewId="0" topLeftCell="A1">
      <pane ySplit="2" topLeftCell="A3" activePane="bottomLeft" state="frozen"/>
      <selection pane="topLeft" activeCell="A1" sqref="A1"/>
      <selection pane="bottomLeft" activeCell="M20" sqref="M20"/>
    </sheetView>
  </sheetViews>
  <sheetFormatPr defaultColWidth="13.00390625" defaultRowHeight="13.5"/>
  <cols>
    <col min="1" max="1" width="3.625" style="16" customWidth="1"/>
    <col min="2" max="3" width="2.00390625" style="16" customWidth="1"/>
    <col min="4" max="12" width="2.00390625" style="17" customWidth="1"/>
    <col min="13" max="13" width="4.125" style="17" customWidth="1"/>
    <col min="14" max="18" width="4.625" style="17" customWidth="1"/>
    <col min="19" max="19" width="5.375" style="17" customWidth="1"/>
    <col min="20" max="20" width="4.50390625" style="17" customWidth="1"/>
    <col min="21" max="21" width="4.375" style="17" customWidth="1"/>
    <col min="22" max="22" width="4.625" style="17" customWidth="1"/>
    <col min="23" max="23" width="2.375" style="17" customWidth="1"/>
    <col min="24" max="26" width="3.00390625" style="17" customWidth="1"/>
    <col min="27" max="27" width="3.00390625" style="16" customWidth="1"/>
    <col min="28" max="28" width="4.375" style="16" customWidth="1"/>
    <col min="29" max="33" width="4.625" style="16" customWidth="1"/>
    <col min="34" max="16384" width="13.00390625" style="16" customWidth="1"/>
  </cols>
  <sheetData>
    <row r="1" spans="1:30" ht="17.25" customHeight="1">
      <c r="A1" s="98"/>
      <c r="B1" s="106"/>
      <c r="C1" s="106"/>
      <c r="D1" s="106"/>
      <c r="E1" s="106"/>
      <c r="F1" s="105"/>
      <c r="G1" s="16"/>
      <c r="Y1" s="142" t="str">
        <f>IF('申込書（印刷用）'!AC1=TRUE,"インポート済",IF(SUM('申込書（印刷用）'!V24:V28)&gt;0,"インポート可","インポート不可"))</f>
        <v>インポート不可</v>
      </c>
      <c r="Z1" s="142"/>
      <c r="AA1" s="142"/>
      <c r="AB1" s="142"/>
      <c r="AC1" s="108" t="b">
        <v>0</v>
      </c>
      <c r="AD1" s="107" t="str">
        <f>IF(AA11="インポート可","←インポート後チェック（事務局用）","←事務局用")</f>
        <v>←事務局用</v>
      </c>
    </row>
    <row r="2" spans="1:7" ht="3.75" customHeight="1">
      <c r="A2" s="98"/>
      <c r="B2" s="106"/>
      <c r="C2" s="106"/>
      <c r="D2" s="106"/>
      <c r="E2" s="106"/>
      <c r="G2" s="105"/>
    </row>
    <row r="3" spans="2:28" ht="28.5">
      <c r="B3" s="179" t="s">
        <v>18</v>
      </c>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row>
    <row r="4" spans="2:12" ht="19.5" customHeight="1">
      <c r="B4" s="186" t="s">
        <v>126</v>
      </c>
      <c r="C4" s="186"/>
      <c r="D4" s="186"/>
      <c r="E4" s="187">
        <f>IF('入力フォーム'!E9="","",'入力フォーム'!E9)</f>
      </c>
      <c r="F4" s="187"/>
      <c r="G4" s="187"/>
      <c r="H4" s="187"/>
      <c r="I4" s="187"/>
      <c r="J4" s="187"/>
      <c r="K4" s="187"/>
      <c r="L4" s="187"/>
    </row>
    <row r="6" spans="2:28" ht="21.75" customHeight="1">
      <c r="B6" s="18"/>
      <c r="C6" s="190" t="s">
        <v>121</v>
      </c>
      <c r="D6" s="190"/>
      <c r="E6" s="190"/>
      <c r="F6" s="190"/>
      <c r="G6" s="190"/>
      <c r="H6" s="190"/>
      <c r="I6" s="190"/>
      <c r="J6" s="190"/>
      <c r="K6" s="190"/>
      <c r="L6" s="19"/>
      <c r="M6" s="192">
        <f>IF('入力フォーム'!E11="","",'入力フォーム'!E11)</f>
      </c>
      <c r="N6" s="193"/>
      <c r="O6" s="193"/>
      <c r="P6" s="193"/>
      <c r="Q6" s="193"/>
      <c r="R6" s="193"/>
      <c r="S6" s="193"/>
      <c r="T6" s="193"/>
      <c r="U6" s="193"/>
      <c r="V6" s="193"/>
      <c r="W6" s="193"/>
      <c r="X6" s="193"/>
      <c r="Y6" s="193"/>
      <c r="Z6" s="193"/>
      <c r="AA6" s="193"/>
      <c r="AB6" s="66"/>
    </row>
    <row r="7" spans="2:28" ht="36.75" customHeight="1">
      <c r="B7" s="20"/>
      <c r="C7" s="168" t="s">
        <v>0</v>
      </c>
      <c r="D7" s="168"/>
      <c r="E7" s="168"/>
      <c r="F7" s="168"/>
      <c r="G7" s="168"/>
      <c r="H7" s="168"/>
      <c r="I7" s="168"/>
      <c r="J7" s="168"/>
      <c r="K7" s="168"/>
      <c r="L7" s="21"/>
      <c r="M7" s="194">
        <f>IF('入力フォーム'!E13="","",'入力フォーム'!E13)</f>
      </c>
      <c r="N7" s="195"/>
      <c r="O7" s="195"/>
      <c r="P7" s="195"/>
      <c r="Q7" s="195"/>
      <c r="R7" s="195"/>
      <c r="S7" s="195"/>
      <c r="T7" s="195"/>
      <c r="U7" s="195"/>
      <c r="V7" s="195"/>
      <c r="W7" s="195"/>
      <c r="X7" s="195"/>
      <c r="Y7" s="195"/>
      <c r="Z7" s="195"/>
      <c r="AA7" s="195"/>
      <c r="AB7" s="67"/>
    </row>
    <row r="8" spans="2:28" ht="27.75" customHeight="1">
      <c r="B8" s="23"/>
      <c r="C8" s="196" t="s">
        <v>1</v>
      </c>
      <c r="D8" s="196"/>
      <c r="E8" s="196"/>
      <c r="F8" s="196"/>
      <c r="G8" s="196"/>
      <c r="H8" s="196"/>
      <c r="I8" s="196"/>
      <c r="J8" s="196"/>
      <c r="K8" s="196"/>
      <c r="L8" s="24"/>
      <c r="M8" s="169">
        <f>IF('入力フォーム'!E15="","",'入力フォーム'!E15)</f>
      </c>
      <c r="N8" s="170"/>
      <c r="O8" s="170"/>
      <c r="P8" s="64" t="s">
        <v>9</v>
      </c>
      <c r="Q8" s="64"/>
      <c r="R8" s="170">
        <f>IF('入力フォーム'!E17="","",'入力フォーム'!E17)</f>
      </c>
      <c r="S8" s="170"/>
      <c r="T8" s="170"/>
      <c r="U8" s="64"/>
      <c r="V8" s="64"/>
      <c r="W8" s="64"/>
      <c r="X8" s="64"/>
      <c r="Y8" s="64"/>
      <c r="Z8" s="64"/>
      <c r="AA8" s="68"/>
      <c r="AB8" s="69"/>
    </row>
    <row r="9" spans="2:28" ht="27.75" customHeight="1">
      <c r="B9" s="23"/>
      <c r="C9" s="196" t="s">
        <v>235</v>
      </c>
      <c r="D9" s="196"/>
      <c r="E9" s="196"/>
      <c r="F9" s="196"/>
      <c r="G9" s="196"/>
      <c r="H9" s="196"/>
      <c r="I9" s="196"/>
      <c r="J9" s="196"/>
      <c r="K9" s="196"/>
      <c r="L9" s="24"/>
      <c r="M9" s="188">
        <f>IF('入力フォーム'!E19="","",'入力フォーム'!E19)</f>
      </c>
      <c r="N9" s="189"/>
      <c r="O9" s="189"/>
      <c r="P9" s="189"/>
      <c r="Q9" s="189"/>
      <c r="R9" s="189"/>
      <c r="S9" s="189"/>
      <c r="T9" s="189"/>
      <c r="U9" s="64">
        <f>IF('入力フォーム'!E21="","",'入力フォーム'!E21)</f>
      </c>
      <c r="V9" s="64" t="s">
        <v>10</v>
      </c>
      <c r="X9" s="64"/>
      <c r="Y9" s="64"/>
      <c r="Z9" s="64"/>
      <c r="AA9" s="68"/>
      <c r="AB9" s="69"/>
    </row>
    <row r="10" spans="2:28" ht="27.75" customHeight="1">
      <c r="B10" s="180"/>
      <c r="C10" s="182" t="s">
        <v>2</v>
      </c>
      <c r="D10" s="182"/>
      <c r="E10" s="182"/>
      <c r="F10" s="182"/>
      <c r="G10" s="182"/>
      <c r="H10" s="182"/>
      <c r="I10" s="182"/>
      <c r="J10" s="182"/>
      <c r="K10" s="182"/>
      <c r="L10" s="184"/>
      <c r="M10" s="70" t="s">
        <v>174</v>
      </c>
      <c r="N10" s="191">
        <f>IF('入力フォーム'!E23="","",'入力フォーム'!E23)</f>
      </c>
      <c r="O10" s="191"/>
      <c r="P10" s="191"/>
      <c r="Q10" s="191"/>
      <c r="R10" s="71"/>
      <c r="S10" s="71"/>
      <c r="T10" s="71"/>
      <c r="U10" s="71"/>
      <c r="V10" s="71"/>
      <c r="W10" s="71"/>
      <c r="X10" s="71"/>
      <c r="Y10" s="71"/>
      <c r="Z10" s="71"/>
      <c r="AA10" s="72"/>
      <c r="AB10" s="73"/>
    </row>
    <row r="11" spans="2:28" ht="37.5" customHeight="1">
      <c r="B11" s="181"/>
      <c r="C11" s="183"/>
      <c r="D11" s="183"/>
      <c r="E11" s="183"/>
      <c r="F11" s="183"/>
      <c r="G11" s="183"/>
      <c r="H11" s="183"/>
      <c r="I11" s="183"/>
      <c r="J11" s="183"/>
      <c r="K11" s="183"/>
      <c r="L11" s="185"/>
      <c r="M11" s="177">
        <f>IF('入力フォーム'!E25="","",'入力フォーム'!E25)</f>
      </c>
      <c r="N11" s="178"/>
      <c r="O11" s="178"/>
      <c r="P11" s="178"/>
      <c r="Q11" s="178"/>
      <c r="R11" s="178"/>
      <c r="S11" s="178"/>
      <c r="T11" s="178"/>
      <c r="U11" s="178"/>
      <c r="V11" s="178"/>
      <c r="W11" s="178"/>
      <c r="X11" s="178"/>
      <c r="Y11" s="178"/>
      <c r="Z11" s="178"/>
      <c r="AA11" s="178"/>
      <c r="AB11" s="67"/>
    </row>
    <row r="12" spans="2:28" ht="31.5" customHeight="1">
      <c r="B12" s="25"/>
      <c r="C12" s="182" t="s">
        <v>3</v>
      </c>
      <c r="D12" s="182"/>
      <c r="E12" s="182"/>
      <c r="F12" s="182"/>
      <c r="G12" s="182"/>
      <c r="H12" s="182"/>
      <c r="I12" s="182"/>
      <c r="J12" s="182"/>
      <c r="K12" s="182"/>
      <c r="L12" s="26"/>
      <c r="M12" s="221">
        <f>IF('入力フォーム'!E27="","",'入力フォーム'!E27)</f>
      </c>
      <c r="N12" s="219"/>
      <c r="O12" s="219"/>
      <c r="P12" s="219"/>
      <c r="Q12" s="219"/>
      <c r="R12" s="219"/>
      <c r="S12" s="219"/>
      <c r="T12" s="219"/>
      <c r="U12" s="219"/>
      <c r="V12" s="219"/>
      <c r="W12" s="219"/>
      <c r="X12" s="219"/>
      <c r="Y12" s="219"/>
      <c r="Z12" s="219"/>
      <c r="AA12" s="219"/>
      <c r="AB12" s="73"/>
    </row>
    <row r="13" spans="2:28" ht="31.5" customHeight="1">
      <c r="B13" s="23"/>
      <c r="C13" s="196" t="s">
        <v>236</v>
      </c>
      <c r="D13" s="196"/>
      <c r="E13" s="196"/>
      <c r="F13" s="196"/>
      <c r="G13" s="196"/>
      <c r="H13" s="196"/>
      <c r="I13" s="196"/>
      <c r="J13" s="196"/>
      <c r="K13" s="196"/>
      <c r="L13" s="24"/>
      <c r="M13" s="188">
        <f>IF('入力フォーム'!E29="","",'入力フォーム'!E29)</f>
      </c>
      <c r="N13" s="189"/>
      <c r="O13" s="189"/>
      <c r="P13" s="189"/>
      <c r="Q13" s="189"/>
      <c r="R13" s="189"/>
      <c r="S13" s="189"/>
      <c r="T13" s="189"/>
      <c r="U13" s="189"/>
      <c r="V13" s="189"/>
      <c r="W13" s="189"/>
      <c r="X13" s="189"/>
      <c r="Y13" s="189"/>
      <c r="Z13" s="189"/>
      <c r="AA13" s="189"/>
      <c r="AB13" s="69"/>
    </row>
    <row r="14" spans="2:28" ht="24.75" customHeight="1">
      <c r="B14" s="25"/>
      <c r="C14" s="182" t="s">
        <v>5</v>
      </c>
      <c r="D14" s="182"/>
      <c r="E14" s="182"/>
      <c r="F14" s="182"/>
      <c r="G14" s="182"/>
      <c r="H14" s="182"/>
      <c r="I14" s="182"/>
      <c r="J14" s="182"/>
      <c r="K14" s="182"/>
      <c r="L14" s="30"/>
      <c r="M14" s="223" t="s">
        <v>177</v>
      </c>
      <c r="N14" s="224"/>
      <c r="O14" s="219">
        <f>IF('入力フォーム'!F31="","",'入力フォーム'!F31)</f>
      </c>
      <c r="P14" s="219"/>
      <c r="Q14" s="219"/>
      <c r="R14" s="219"/>
      <c r="S14" s="219"/>
      <c r="T14" s="219"/>
      <c r="U14" s="219"/>
      <c r="V14" s="219"/>
      <c r="W14" s="219"/>
      <c r="X14" s="219"/>
      <c r="Y14" s="219"/>
      <c r="Z14" s="219"/>
      <c r="AA14" s="219"/>
      <c r="AB14" s="73"/>
    </row>
    <row r="15" spans="2:28" ht="24.75" customHeight="1">
      <c r="B15" s="32"/>
      <c r="C15" s="176" t="s">
        <v>179</v>
      </c>
      <c r="D15" s="176"/>
      <c r="E15" s="176"/>
      <c r="F15" s="176"/>
      <c r="G15" s="176"/>
      <c r="H15" s="176"/>
      <c r="I15" s="176"/>
      <c r="J15" s="176"/>
      <c r="K15" s="176"/>
      <c r="L15" s="33"/>
      <c r="M15" s="238" t="s">
        <v>178</v>
      </c>
      <c r="N15" s="239"/>
      <c r="O15" s="222">
        <f>IF('入力フォーム'!F33="","",'入力フォーム'!F33)</f>
      </c>
      <c r="P15" s="222"/>
      <c r="Q15" s="222"/>
      <c r="R15" s="222"/>
      <c r="S15" s="222"/>
      <c r="T15" s="222"/>
      <c r="U15" s="222"/>
      <c r="V15" s="222"/>
      <c r="W15" s="222"/>
      <c r="X15" s="222"/>
      <c r="Y15" s="222"/>
      <c r="Z15" s="222"/>
      <c r="AA15" s="222"/>
      <c r="AB15" s="74"/>
    </row>
    <row r="16" spans="2:28" ht="16.5" customHeight="1">
      <c r="B16" s="20"/>
      <c r="C16" s="217"/>
      <c r="D16" s="217"/>
      <c r="E16" s="217"/>
      <c r="F16" s="217"/>
      <c r="G16" s="217"/>
      <c r="H16" s="217"/>
      <c r="I16" s="217"/>
      <c r="J16" s="217"/>
      <c r="K16" s="217"/>
      <c r="L16" s="21"/>
      <c r="M16" s="225" t="s">
        <v>11</v>
      </c>
      <c r="N16" s="226"/>
      <c r="O16" s="226"/>
      <c r="P16" s="241">
        <f>IF('入力フォーム'!F35="","",'入力フォーム'!F35)</f>
      </c>
      <c r="Q16" s="241"/>
      <c r="R16" s="75" t="s">
        <v>175</v>
      </c>
      <c r="S16" s="242">
        <f>IF('入力フォーム'!H35="","",'入力フォーム'!H35)</f>
      </c>
      <c r="T16" s="242"/>
      <c r="U16" s="76"/>
      <c r="V16" s="76"/>
      <c r="W16" s="77"/>
      <c r="X16" s="77"/>
      <c r="Y16" s="77"/>
      <c r="Z16" s="77"/>
      <c r="AA16" s="77"/>
      <c r="AB16" s="67"/>
    </row>
    <row r="17" spans="2:28" ht="26.25" customHeight="1">
      <c r="B17" s="23"/>
      <c r="C17" s="196" t="s">
        <v>6</v>
      </c>
      <c r="D17" s="196"/>
      <c r="E17" s="196"/>
      <c r="F17" s="196"/>
      <c r="G17" s="196"/>
      <c r="H17" s="196"/>
      <c r="I17" s="196"/>
      <c r="J17" s="196"/>
      <c r="K17" s="196"/>
      <c r="L17" s="24"/>
      <c r="M17" s="36" t="s">
        <v>124</v>
      </c>
      <c r="N17" s="227">
        <f>IF('入力フォーム'!E37="","",'入力フォーム'!E37)</f>
      </c>
      <c r="O17" s="227"/>
      <c r="P17" s="227"/>
      <c r="Q17" s="227"/>
      <c r="R17" s="227"/>
      <c r="S17" s="227"/>
      <c r="T17" s="218" t="s">
        <v>125</v>
      </c>
      <c r="U17" s="218"/>
      <c r="V17" s="227">
        <f>IF('入力フォーム'!E39="","",'入力フォーム'!E39)</f>
      </c>
      <c r="W17" s="227"/>
      <c r="X17" s="227"/>
      <c r="Y17" s="227"/>
      <c r="Z17" s="227"/>
      <c r="AA17" s="227"/>
      <c r="AB17" s="228"/>
    </row>
    <row r="18" spans="2:28" ht="21" customHeight="1">
      <c r="B18" s="25"/>
      <c r="C18" s="182" t="s">
        <v>7</v>
      </c>
      <c r="D18" s="182"/>
      <c r="E18" s="182"/>
      <c r="F18" s="182"/>
      <c r="G18" s="182"/>
      <c r="H18" s="182"/>
      <c r="I18" s="182"/>
      <c r="J18" s="182"/>
      <c r="K18" s="182"/>
      <c r="L18" s="30"/>
      <c r="M18" s="223" t="s">
        <v>185</v>
      </c>
      <c r="N18" s="224"/>
      <c r="O18" s="224"/>
      <c r="P18" s="229">
        <f>IF('入力フォーム'!E41="","",'入力フォーム'!E41)</f>
      </c>
      <c r="Q18" s="229"/>
      <c r="R18" s="229"/>
      <c r="S18" s="229"/>
      <c r="T18" s="229"/>
      <c r="U18" s="229"/>
      <c r="V18" s="229"/>
      <c r="W18" s="229"/>
      <c r="X18" s="229"/>
      <c r="Y18" s="229"/>
      <c r="Z18" s="78"/>
      <c r="AA18" s="72"/>
      <c r="AB18" s="73"/>
    </row>
    <row r="19" spans="2:28" ht="21" customHeight="1">
      <c r="B19" s="20"/>
      <c r="C19" s="176" t="s">
        <v>180</v>
      </c>
      <c r="D19" s="176"/>
      <c r="E19" s="176"/>
      <c r="F19" s="176"/>
      <c r="G19" s="176"/>
      <c r="H19" s="176"/>
      <c r="I19" s="176"/>
      <c r="J19" s="176"/>
      <c r="K19" s="176"/>
      <c r="L19" s="21"/>
      <c r="M19" s="249" t="s">
        <v>176</v>
      </c>
      <c r="N19" s="250"/>
      <c r="O19" s="250"/>
      <c r="P19" s="251">
        <f>IF('入力フォーム'!E43="","",'入力フォーム'!E43)</f>
      </c>
      <c r="Q19" s="251"/>
      <c r="R19" s="251"/>
      <c r="S19" s="251"/>
      <c r="T19" s="251"/>
      <c r="U19" s="251"/>
      <c r="V19" s="251"/>
      <c r="W19" s="251"/>
      <c r="X19" s="251"/>
      <c r="Y19" s="251"/>
      <c r="Z19" s="79"/>
      <c r="AA19" s="80"/>
      <c r="AB19" s="67"/>
    </row>
    <row r="20" spans="2:33" ht="26.25" customHeight="1">
      <c r="B20" s="200" t="s">
        <v>8</v>
      </c>
      <c r="C20" s="201"/>
      <c r="D20" s="215" t="s">
        <v>13</v>
      </c>
      <c r="E20" s="216"/>
      <c r="F20" s="216"/>
      <c r="G20" s="216"/>
      <c r="H20" s="216"/>
      <c r="I20" s="216"/>
      <c r="J20" s="216"/>
      <c r="K20" s="216"/>
      <c r="L20" s="19"/>
      <c r="M20" s="100" t="b">
        <v>0</v>
      </c>
      <c r="N20" s="81"/>
      <c r="O20" s="237">
        <f>IF('入力フォーム'!E47="","",'入力フォーム'!E47)</f>
      </c>
      <c r="P20" s="237"/>
      <c r="Q20" s="237"/>
      <c r="R20" s="82">
        <f>IF(OR(O20="",S20=""),"","～")</f>
      </c>
      <c r="S20" s="237">
        <f>IF('入力フォーム'!H47="","",'入力フォーム'!H47)</f>
      </c>
      <c r="T20" s="237"/>
      <c r="U20" s="237"/>
      <c r="V20" s="81"/>
      <c r="W20" s="240">
        <f>IF(O20="","",IF(OR(O20=S20,S20=""),1,S20-O20+1))</f>
      </c>
      <c r="X20" s="240"/>
      <c r="Y20" s="240"/>
      <c r="Z20" s="81"/>
      <c r="AA20" s="81"/>
      <c r="AB20" s="83"/>
      <c r="AC20" s="159">
        <f>IF(AND(M20=TRUE,SUM($V$24:$W$28)=0),"下記見学希望科の担当及び見学日を入力してください。","")</f>
      </c>
      <c r="AD20" s="160"/>
      <c r="AE20" s="160"/>
      <c r="AF20" s="160"/>
      <c r="AG20" s="160"/>
    </row>
    <row r="21" spans="2:33" ht="26.25" customHeight="1">
      <c r="B21" s="202"/>
      <c r="C21" s="203"/>
      <c r="D21" s="209" t="s">
        <v>14</v>
      </c>
      <c r="E21" s="210"/>
      <c r="F21" s="210"/>
      <c r="G21" s="210"/>
      <c r="H21" s="210"/>
      <c r="I21" s="210"/>
      <c r="J21" s="210"/>
      <c r="K21" s="210"/>
      <c r="L21" s="39"/>
      <c r="M21" s="101" t="b">
        <v>0</v>
      </c>
      <c r="N21" s="84"/>
      <c r="O21" s="232">
        <f>IF('入力フォーム'!E49="","",'入力フォーム'!E49)</f>
      </c>
      <c r="P21" s="232"/>
      <c r="Q21" s="232"/>
      <c r="R21" s="85">
        <f>IF(OR(O21="",S21=""),"","～")</f>
      </c>
      <c r="S21" s="232">
        <f>IF('入力フォーム'!H49="","",'入力フォーム'!H49)</f>
      </c>
      <c r="T21" s="232"/>
      <c r="U21" s="232"/>
      <c r="V21" s="84"/>
      <c r="W21" s="151">
        <f>IF(O21="","",IF(OR(O21=S21,S21=""),1,S21-O21+1))</f>
      </c>
      <c r="X21" s="151"/>
      <c r="Y21" s="151"/>
      <c r="Z21" s="84"/>
      <c r="AA21" s="84"/>
      <c r="AB21" s="86"/>
      <c r="AC21" s="159">
        <f>IF(AND(M21=TRUE,SUM($W$24:$AB$28)=0),"下記見学希望科の担当及び見学日を入力してください。","")</f>
      </c>
      <c r="AD21" s="160"/>
      <c r="AE21" s="160"/>
      <c r="AF21" s="160"/>
      <c r="AG21" s="160"/>
    </row>
    <row r="22" spans="2:33" ht="26.25" customHeight="1">
      <c r="B22" s="204"/>
      <c r="C22" s="205"/>
      <c r="D22" s="211" t="s">
        <v>15</v>
      </c>
      <c r="E22" s="212"/>
      <c r="F22" s="212"/>
      <c r="G22" s="212"/>
      <c r="H22" s="212"/>
      <c r="I22" s="212"/>
      <c r="J22" s="212"/>
      <c r="K22" s="212"/>
      <c r="L22" s="40"/>
      <c r="M22" s="102" t="b">
        <v>0</v>
      </c>
      <c r="N22" s="87"/>
      <c r="O22" s="252">
        <f>IF('入力フォーム'!E51="","",'入力フォーム'!E51)</f>
      </c>
      <c r="P22" s="252"/>
      <c r="Q22" s="252"/>
      <c r="R22" s="88">
        <f>IF(OR(O22="",S22=""),"","～")</f>
      </c>
      <c r="S22" s="252">
        <f>IF('入力フォーム'!H51="","",'入力フォーム'!H51)</f>
      </c>
      <c r="T22" s="252"/>
      <c r="U22" s="252"/>
      <c r="V22" s="87"/>
      <c r="W22" s="234">
        <f>IF(O22="","",IF(OR(O22=S22,S22=""),1,S22-O22+1))</f>
      </c>
      <c r="X22" s="234"/>
      <c r="Y22" s="234"/>
      <c r="Z22" s="87"/>
      <c r="AA22" s="87"/>
      <c r="AB22" s="89"/>
      <c r="AC22" s="159">
        <f>IF(AND(M22=TRUE,SUM($W$24:$AB$28)=0),"下記見学希望科の担当及び見学日を入力してください。","")</f>
      </c>
      <c r="AD22" s="160"/>
      <c r="AE22" s="160"/>
      <c r="AF22" s="160"/>
      <c r="AG22" s="160"/>
    </row>
    <row r="23" spans="2:33" ht="23.25" customHeight="1">
      <c r="B23" s="200"/>
      <c r="C23" s="38"/>
      <c r="D23" s="41"/>
      <c r="E23" s="41"/>
      <c r="F23" s="41"/>
      <c r="G23" s="41"/>
      <c r="H23" s="41"/>
      <c r="I23" s="41"/>
      <c r="J23" s="41"/>
      <c r="K23" s="41"/>
      <c r="L23" s="26"/>
      <c r="M23" s="42" t="s">
        <v>128</v>
      </c>
      <c r="N23" s="173" t="s">
        <v>198</v>
      </c>
      <c r="O23" s="174"/>
      <c r="P23" s="174"/>
      <c r="Q23" s="174"/>
      <c r="R23" s="174"/>
      <c r="S23" s="174"/>
      <c r="T23" s="174"/>
      <c r="U23" s="174"/>
      <c r="V23" s="148" t="s">
        <v>173</v>
      </c>
      <c r="W23" s="149"/>
      <c r="X23" s="149"/>
      <c r="Y23" s="149"/>
      <c r="Z23" s="149"/>
      <c r="AA23" s="149"/>
      <c r="AB23" s="150"/>
      <c r="AC23" s="163"/>
      <c r="AD23" s="164"/>
      <c r="AE23" s="164"/>
      <c r="AF23" s="164"/>
      <c r="AG23" s="164"/>
    </row>
    <row r="24" spans="2:33" ht="23.25" customHeight="1">
      <c r="B24" s="202"/>
      <c r="D24" s="167" t="s">
        <v>17</v>
      </c>
      <c r="E24" s="167"/>
      <c r="F24" s="167"/>
      <c r="G24" s="167"/>
      <c r="H24" s="167"/>
      <c r="I24" s="167"/>
      <c r="J24" s="167"/>
      <c r="K24" s="97"/>
      <c r="L24" s="33"/>
      <c r="M24" s="43">
        <v>1</v>
      </c>
      <c r="N24" s="171">
        <f>IF('入力フォーム'!E54="","",IF('入力フォーム'!E54="救 急(夜間のみ)",'入力フォーム'!E54,'入力フォーム'!E54&amp;"  ("&amp;'入力フォーム'!I54&amp;"日)"))</f>
      </c>
      <c r="O24" s="172"/>
      <c r="P24" s="172"/>
      <c r="Q24" s="172"/>
      <c r="R24" s="172"/>
      <c r="S24" s="93">
        <f>IF(N24="","","担当：")</f>
      </c>
      <c r="T24" s="175"/>
      <c r="U24" s="175"/>
      <c r="V24" s="165"/>
      <c r="W24" s="166"/>
      <c r="X24" s="166"/>
      <c r="Y24" s="121">
        <f>IF(V24="","",IF('入力フォーム'!I54&gt;1,"～",""))</f>
      </c>
      <c r="Z24" s="243">
        <f>IF(V24="","",IF('入力フォーム'!I54&gt;1,V24+1,""))</f>
      </c>
      <c r="AA24" s="243"/>
      <c r="AB24" s="244"/>
      <c r="AC24" s="161">
        <f>IF(AND(B1="",OR(V24&lt;&gt;"",V25&lt;&gt;"",V26&lt;&gt;"",V27&lt;&gt;"",V28&lt;&gt;"")),"日程調整後，左表の「見学日」に日付を入力し，上のチェックが「インポート可」となったら上書き保存。その後Accessでインポートしてください。","")</f>
      </c>
      <c r="AD24" s="162"/>
      <c r="AE24" s="162"/>
      <c r="AF24" s="162"/>
      <c r="AG24" s="162"/>
    </row>
    <row r="25" spans="2:33" ht="23.25" customHeight="1">
      <c r="B25" s="202"/>
      <c r="C25" s="176" t="s">
        <v>171</v>
      </c>
      <c r="D25" s="176"/>
      <c r="E25" s="176"/>
      <c r="F25" s="176"/>
      <c r="G25" s="176"/>
      <c r="H25" s="176"/>
      <c r="I25" s="176"/>
      <c r="J25" s="176"/>
      <c r="K25" s="176"/>
      <c r="L25" s="206"/>
      <c r="M25" s="44">
        <v>2</v>
      </c>
      <c r="N25" s="143">
        <f>IF('入力フォーム'!E56="","",IF('入力フォーム'!E56="救 急(夜間のみ)",'入力フォーム'!E56,'入力フォーム'!E56&amp;"  ("&amp;'入力フォーム'!I56&amp;"日)"))</f>
      </c>
      <c r="O25" s="144"/>
      <c r="P25" s="144"/>
      <c r="Q25" s="144"/>
      <c r="R25" s="144"/>
      <c r="S25" s="94">
        <f>IF(N25="","","担当：")</f>
      </c>
      <c r="T25" s="145"/>
      <c r="U25" s="145"/>
      <c r="V25" s="146"/>
      <c r="W25" s="147"/>
      <c r="X25" s="147"/>
      <c r="Y25" s="122">
        <f>IF(V25="","",IF('入力フォーム'!I56&gt;1,"～",""))</f>
      </c>
      <c r="Z25" s="245">
        <f>IF(V25="","",IF('入力フォーム'!I56&gt;1,V25+1,""))</f>
      </c>
      <c r="AA25" s="245"/>
      <c r="AB25" s="246"/>
      <c r="AC25" s="161"/>
      <c r="AD25" s="162"/>
      <c r="AE25" s="162"/>
      <c r="AF25" s="162"/>
      <c r="AG25" s="162"/>
    </row>
    <row r="26" spans="2:33" ht="23.25" customHeight="1">
      <c r="B26" s="202"/>
      <c r="C26" s="207"/>
      <c r="D26" s="207"/>
      <c r="E26" s="207"/>
      <c r="F26" s="207"/>
      <c r="G26" s="207"/>
      <c r="H26" s="207"/>
      <c r="I26" s="207"/>
      <c r="J26" s="207"/>
      <c r="K26" s="207"/>
      <c r="L26" s="208"/>
      <c r="M26" s="44">
        <v>3</v>
      </c>
      <c r="N26" s="143">
        <f>IF('入力フォーム'!E58="","",IF('入力フォーム'!E58="救 急(夜間のみ)",'入力フォーム'!E58,'入力フォーム'!E58&amp;"  ("&amp;'入力フォーム'!I58&amp;"日)"))</f>
      </c>
      <c r="O26" s="144"/>
      <c r="P26" s="144"/>
      <c r="Q26" s="144"/>
      <c r="R26" s="144"/>
      <c r="S26" s="94">
        <f>IF(N26="","","担当：")</f>
      </c>
      <c r="T26" s="145"/>
      <c r="U26" s="145"/>
      <c r="V26" s="146"/>
      <c r="W26" s="147"/>
      <c r="X26" s="147"/>
      <c r="Y26" s="122">
        <f>IF(V26="","",IF('入力フォーム'!I58&gt;1,"～",""))</f>
      </c>
      <c r="Z26" s="245">
        <f>IF(V26="","",IF('入力フォーム'!I58&gt;1,V26+1,""))</f>
      </c>
      <c r="AA26" s="245"/>
      <c r="AB26" s="246"/>
      <c r="AC26" s="161"/>
      <c r="AD26" s="162"/>
      <c r="AE26" s="162"/>
      <c r="AF26" s="162"/>
      <c r="AG26" s="162"/>
    </row>
    <row r="27" spans="2:33" ht="23.25" customHeight="1">
      <c r="B27" s="202"/>
      <c r="C27" s="58"/>
      <c r="D27" s="58"/>
      <c r="E27" s="58"/>
      <c r="F27" s="58"/>
      <c r="G27" s="58"/>
      <c r="H27" s="58"/>
      <c r="I27" s="58"/>
      <c r="J27" s="58"/>
      <c r="K27" s="58"/>
      <c r="L27" s="57"/>
      <c r="M27" s="44">
        <v>4</v>
      </c>
      <c r="N27" s="143">
        <f>IF('入力フォーム'!E60="","",IF('入力フォーム'!E60="救 急(夜間のみ)",'入力フォーム'!E60,'入力フォーム'!E60&amp;"  ("&amp;'入力フォーム'!I60&amp;"日)"))</f>
      </c>
      <c r="O27" s="144"/>
      <c r="P27" s="144"/>
      <c r="Q27" s="144"/>
      <c r="R27" s="144"/>
      <c r="S27" s="94">
        <f>IF(N27="","","担当：")</f>
      </c>
      <c r="T27" s="145"/>
      <c r="U27" s="145"/>
      <c r="V27" s="146"/>
      <c r="W27" s="147"/>
      <c r="X27" s="147"/>
      <c r="Y27" s="122">
        <f>IF(V27="","",IF('入力フォーム'!I60&gt;1,"～",""))</f>
      </c>
      <c r="Z27" s="245">
        <f>IF(V27="","",IF('入力フォーム'!I60&gt;1,V27+1,""))</f>
      </c>
      <c r="AA27" s="245"/>
      <c r="AB27" s="246"/>
      <c r="AC27" s="161"/>
      <c r="AD27" s="162"/>
      <c r="AE27" s="162"/>
      <c r="AF27" s="162"/>
      <c r="AG27" s="162"/>
    </row>
    <row r="28" spans="2:33" ht="23.25" customHeight="1">
      <c r="B28" s="204"/>
      <c r="C28" s="213"/>
      <c r="D28" s="213"/>
      <c r="E28" s="213"/>
      <c r="F28" s="213"/>
      <c r="G28" s="213"/>
      <c r="H28" s="213"/>
      <c r="I28" s="213"/>
      <c r="J28" s="213"/>
      <c r="K28" s="213"/>
      <c r="L28" s="214"/>
      <c r="M28" s="63">
        <v>5</v>
      </c>
      <c r="N28" s="156">
        <f>IF('入力フォーム'!E62="","",IF('入力フォーム'!E62="救 急(夜間のみ)",'入力フォーム'!E62,'入力フォーム'!E62&amp;"  ("&amp;'入力フォーム'!I62&amp;"日)"))</f>
      </c>
      <c r="O28" s="157"/>
      <c r="P28" s="157"/>
      <c r="Q28" s="157"/>
      <c r="R28" s="157"/>
      <c r="S28" s="95">
        <f>IF(N28="","","担当：")</f>
      </c>
      <c r="T28" s="158"/>
      <c r="U28" s="158"/>
      <c r="V28" s="154"/>
      <c r="W28" s="155"/>
      <c r="X28" s="155"/>
      <c r="Y28" s="123">
        <f>IF(V28="","",IF('入力フォーム'!I62&gt;1,"～",""))</f>
      </c>
      <c r="Z28" s="247">
        <f>IF(V28="","",IF('入力フォーム'!I62&gt;1,V28+1,""))</f>
      </c>
      <c r="AA28" s="247"/>
      <c r="AB28" s="248"/>
      <c r="AC28" s="161"/>
      <c r="AD28" s="162"/>
      <c r="AE28" s="162"/>
      <c r="AF28" s="162"/>
      <c r="AG28" s="162"/>
    </row>
    <row r="29" spans="2:33" ht="18.75" customHeight="1">
      <c r="B29" s="315"/>
      <c r="C29" s="152" t="s">
        <v>200</v>
      </c>
      <c r="D29" s="152"/>
      <c r="E29" s="152"/>
      <c r="F29" s="152"/>
      <c r="G29" s="152"/>
      <c r="H29" s="152"/>
      <c r="I29" s="152"/>
      <c r="J29" s="152"/>
      <c r="K29" s="152"/>
      <c r="L29" s="316"/>
      <c r="M29" s="317"/>
      <c r="N29" s="153">
        <f>IF('入力フォーム'!J65=TRUE,"※宿泊施設の利用を希望します。","")</f>
      </c>
      <c r="O29" s="153"/>
      <c r="P29" s="153"/>
      <c r="Q29" s="153"/>
      <c r="R29" s="153"/>
      <c r="S29" s="153"/>
      <c r="T29" s="153"/>
      <c r="U29" s="153"/>
      <c r="V29" s="153"/>
      <c r="W29" s="153"/>
      <c r="X29" s="153"/>
      <c r="Y29" s="153"/>
      <c r="Z29" s="153"/>
      <c r="AA29" s="153"/>
      <c r="AB29" s="318"/>
      <c r="AC29" s="110"/>
      <c r="AD29" s="110"/>
      <c r="AE29" s="110"/>
      <c r="AF29" s="110"/>
      <c r="AG29" s="110"/>
    </row>
    <row r="30" spans="2:33" ht="18.75" customHeight="1">
      <c r="B30" s="112"/>
      <c r="C30" s="152" t="s">
        <v>318</v>
      </c>
      <c r="D30" s="152"/>
      <c r="E30" s="152"/>
      <c r="F30" s="152"/>
      <c r="G30" s="152"/>
      <c r="H30" s="152"/>
      <c r="I30" s="152"/>
      <c r="J30" s="152"/>
      <c r="K30" s="152"/>
      <c r="L30" s="115"/>
      <c r="M30" s="116"/>
      <c r="N30" s="153">
        <f>IF('入力フォーム'!J68=TRUE,"※駐車場の利用を希望します。","")</f>
      </c>
      <c r="O30" s="153"/>
      <c r="P30" s="153"/>
      <c r="Q30" s="153"/>
      <c r="R30" s="153"/>
      <c r="S30" s="153"/>
      <c r="T30" s="153"/>
      <c r="U30" s="153"/>
      <c r="V30" s="153"/>
      <c r="W30" s="153"/>
      <c r="X30" s="153"/>
      <c r="Y30" s="153"/>
      <c r="Z30" s="153"/>
      <c r="AA30" s="153"/>
      <c r="AB30" s="117"/>
      <c r="AC30" s="110"/>
      <c r="AD30" s="110"/>
      <c r="AE30" s="110"/>
      <c r="AF30" s="110"/>
      <c r="AG30" s="110"/>
    </row>
    <row r="31" spans="2:28" ht="12" customHeight="1">
      <c r="B31" s="25"/>
      <c r="C31" s="45"/>
      <c r="D31" s="45"/>
      <c r="E31" s="45"/>
      <c r="F31" s="45"/>
      <c r="G31" s="45"/>
      <c r="H31" s="45"/>
      <c r="I31" s="45"/>
      <c r="J31" s="45"/>
      <c r="K31" s="45"/>
      <c r="L31" s="45"/>
      <c r="M31" s="37"/>
      <c r="N31" s="31"/>
      <c r="O31" s="27"/>
      <c r="P31" s="27"/>
      <c r="Q31" s="27"/>
      <c r="R31" s="27"/>
      <c r="S31" s="27"/>
      <c r="T31" s="27"/>
      <c r="U31" s="27"/>
      <c r="V31" s="27"/>
      <c r="W31" s="27"/>
      <c r="X31" s="27"/>
      <c r="Y31" s="27"/>
      <c r="Z31" s="27"/>
      <c r="AA31" s="27"/>
      <c r="AB31" s="46"/>
    </row>
    <row r="32" spans="2:28" ht="70.5" customHeight="1">
      <c r="B32" s="32"/>
      <c r="C32" s="230" t="s">
        <v>218</v>
      </c>
      <c r="D32" s="230"/>
      <c r="E32" s="230"/>
      <c r="F32" s="230"/>
      <c r="G32" s="230"/>
      <c r="H32" s="230"/>
      <c r="I32" s="230"/>
      <c r="J32" s="230"/>
      <c r="K32" s="230"/>
      <c r="L32" s="47"/>
      <c r="M32" s="48"/>
      <c r="N32" s="231">
        <f>IF('入力フォーム'!E70="","",'入力フォーム'!E70)</f>
      </c>
      <c r="O32" s="231"/>
      <c r="P32" s="231"/>
      <c r="Q32" s="231"/>
      <c r="R32" s="231"/>
      <c r="S32" s="231"/>
      <c r="T32" s="231"/>
      <c r="U32" s="231"/>
      <c r="V32" s="231"/>
      <c r="W32" s="231"/>
      <c r="X32" s="231"/>
      <c r="Y32" s="231"/>
      <c r="Z32" s="231"/>
      <c r="AA32" s="231"/>
      <c r="AB32" s="34"/>
    </row>
    <row r="33" spans="2:28" ht="9.75" customHeight="1">
      <c r="B33" s="20"/>
      <c r="C33" s="21"/>
      <c r="D33" s="21"/>
      <c r="E33" s="21"/>
      <c r="F33" s="21"/>
      <c r="G33" s="21"/>
      <c r="H33" s="21"/>
      <c r="I33" s="21"/>
      <c r="J33" s="21"/>
      <c r="K33" s="21"/>
      <c r="L33" s="21"/>
      <c r="M33" s="49"/>
      <c r="N33" s="50"/>
      <c r="O33" s="50"/>
      <c r="P33" s="50"/>
      <c r="Q33" s="50"/>
      <c r="R33" s="50"/>
      <c r="S33" s="50"/>
      <c r="T33" s="50"/>
      <c r="U33" s="50"/>
      <c r="V33" s="50"/>
      <c r="W33" s="50"/>
      <c r="X33" s="50"/>
      <c r="Y33" s="50"/>
      <c r="Z33" s="50"/>
      <c r="AA33" s="50"/>
      <c r="AB33" s="22"/>
    </row>
    <row r="34" spans="4:12" ht="9.75" customHeight="1">
      <c r="D34" s="236"/>
      <c r="E34" s="236"/>
      <c r="F34" s="51"/>
      <c r="G34" s="51"/>
      <c r="H34" s="51"/>
      <c r="I34" s="51"/>
      <c r="J34" s="51"/>
      <c r="K34" s="51"/>
      <c r="L34" s="51"/>
    </row>
    <row r="35" spans="2:28" ht="12">
      <c r="B35" s="25"/>
      <c r="C35" s="235" t="s">
        <v>134</v>
      </c>
      <c r="D35" s="235"/>
      <c r="E35" s="235"/>
      <c r="F35" s="235"/>
      <c r="G35" s="235"/>
      <c r="H35" s="235"/>
      <c r="I35" s="235"/>
      <c r="J35" s="235"/>
      <c r="K35" s="235"/>
      <c r="L35" s="30"/>
      <c r="M35" s="27"/>
      <c r="N35" s="27"/>
      <c r="O35" s="27"/>
      <c r="P35" s="27"/>
      <c r="Q35" s="90" t="s">
        <v>172</v>
      </c>
      <c r="R35" s="27"/>
      <c r="S35" s="27"/>
      <c r="T35" s="27"/>
      <c r="U35" s="27"/>
      <c r="V35" s="27"/>
      <c r="W35" s="27"/>
      <c r="X35" s="27"/>
      <c r="Y35" s="27"/>
      <c r="Z35" s="27"/>
      <c r="AA35" s="28"/>
      <c r="AB35" s="29"/>
    </row>
    <row r="36" spans="2:28" ht="15" customHeight="1">
      <c r="B36" s="32"/>
      <c r="C36" s="52"/>
      <c r="D36" s="220" t="s">
        <v>181</v>
      </c>
      <c r="E36" s="220"/>
      <c r="F36" s="220"/>
      <c r="G36" s="220"/>
      <c r="H36" s="220"/>
      <c r="I36" s="220"/>
      <c r="J36" s="220"/>
      <c r="K36" s="220"/>
      <c r="L36" s="220"/>
      <c r="M36" s="65"/>
      <c r="N36" s="47"/>
      <c r="O36" s="198"/>
      <c r="P36" s="198"/>
      <c r="Q36" s="91"/>
      <c r="R36" s="233"/>
      <c r="S36" s="233"/>
      <c r="T36" s="233"/>
      <c r="U36" s="233"/>
      <c r="V36" s="233"/>
      <c r="W36" s="233"/>
      <c r="X36" s="233"/>
      <c r="Y36" s="233"/>
      <c r="Z36" s="233"/>
      <c r="AA36" s="233"/>
      <c r="AB36" s="34"/>
    </row>
    <row r="37" spans="2:28" ht="15" customHeight="1">
      <c r="B37" s="32"/>
      <c r="C37" s="52"/>
      <c r="D37" s="220" t="s">
        <v>182</v>
      </c>
      <c r="E37" s="220"/>
      <c r="F37" s="220"/>
      <c r="G37" s="220"/>
      <c r="H37" s="220"/>
      <c r="I37" s="220"/>
      <c r="J37" s="220"/>
      <c r="K37" s="220"/>
      <c r="L37" s="220"/>
      <c r="M37" s="65"/>
      <c r="N37" s="47"/>
      <c r="O37" s="198"/>
      <c r="P37" s="198"/>
      <c r="Q37" s="91"/>
      <c r="R37" s="233"/>
      <c r="S37" s="233"/>
      <c r="T37" s="233"/>
      <c r="U37" s="233"/>
      <c r="V37" s="233"/>
      <c r="W37" s="233"/>
      <c r="X37" s="233"/>
      <c r="Y37" s="233"/>
      <c r="Z37" s="233"/>
      <c r="AA37" s="233"/>
      <c r="AB37" s="34"/>
    </row>
    <row r="38" spans="2:28" ht="15" customHeight="1">
      <c r="B38" s="32"/>
      <c r="C38" s="52"/>
      <c r="D38" s="220" t="s">
        <v>183</v>
      </c>
      <c r="E38" s="220"/>
      <c r="F38" s="220"/>
      <c r="G38" s="220"/>
      <c r="H38" s="220"/>
      <c r="I38" s="220"/>
      <c r="J38" s="220"/>
      <c r="K38" s="220"/>
      <c r="L38" s="220"/>
      <c r="M38" s="65"/>
      <c r="N38" s="47"/>
      <c r="O38" s="198"/>
      <c r="P38" s="198"/>
      <c r="Q38" s="91"/>
      <c r="R38" s="233"/>
      <c r="S38" s="233"/>
      <c r="T38" s="233"/>
      <c r="U38" s="233"/>
      <c r="V38" s="233"/>
      <c r="W38" s="233"/>
      <c r="X38" s="233"/>
      <c r="Y38" s="233"/>
      <c r="Z38" s="233"/>
      <c r="AA38" s="233"/>
      <c r="AB38" s="34"/>
    </row>
    <row r="39" spans="2:28" ht="15" customHeight="1">
      <c r="B39" s="32"/>
      <c r="C39" s="52"/>
      <c r="D39" s="220" t="s">
        <v>184</v>
      </c>
      <c r="E39" s="220"/>
      <c r="F39" s="220"/>
      <c r="G39" s="220"/>
      <c r="H39" s="220"/>
      <c r="I39" s="220"/>
      <c r="J39" s="220"/>
      <c r="K39" s="220"/>
      <c r="L39" s="220"/>
      <c r="M39" s="65"/>
      <c r="N39" s="47"/>
      <c r="O39" s="198"/>
      <c r="P39" s="199"/>
      <c r="Q39" s="91"/>
      <c r="R39" s="233"/>
      <c r="S39" s="233"/>
      <c r="T39" s="233"/>
      <c r="U39" s="233"/>
      <c r="V39" s="233"/>
      <c r="W39" s="233"/>
      <c r="X39" s="233"/>
      <c r="Y39" s="233"/>
      <c r="Z39" s="233"/>
      <c r="AA39" s="233"/>
      <c r="AB39" s="34"/>
    </row>
    <row r="40" spans="2:28" ht="6" customHeight="1">
      <c r="B40" s="20"/>
      <c r="C40" s="35"/>
      <c r="D40" s="53"/>
      <c r="E40" s="53"/>
      <c r="F40" s="53"/>
      <c r="G40" s="53"/>
      <c r="H40" s="53"/>
      <c r="I40" s="53"/>
      <c r="J40" s="53"/>
      <c r="K40" s="53"/>
      <c r="L40" s="53"/>
      <c r="M40" s="53"/>
      <c r="N40" s="53"/>
      <c r="O40" s="197"/>
      <c r="P40" s="197"/>
      <c r="Q40" s="92"/>
      <c r="R40" s="53"/>
      <c r="S40" s="53"/>
      <c r="T40" s="53"/>
      <c r="U40" s="53"/>
      <c r="V40" s="53"/>
      <c r="W40" s="53"/>
      <c r="X40" s="53"/>
      <c r="Y40" s="53"/>
      <c r="Z40" s="53"/>
      <c r="AA40" s="35"/>
      <c r="AB40" s="22"/>
    </row>
  </sheetData>
  <sheetProtection password="D92F" sheet="1" formatCells="0" selectLockedCells="1"/>
  <mergeCells count="105">
    <mergeCell ref="C30:K30"/>
    <mergeCell ref="N30:AA30"/>
    <mergeCell ref="Z24:AB24"/>
    <mergeCell ref="Z25:AB25"/>
    <mergeCell ref="Z26:AB26"/>
    <mergeCell ref="Z27:AB27"/>
    <mergeCell ref="Z28:AB28"/>
    <mergeCell ref="M19:O19"/>
    <mergeCell ref="S20:U20"/>
    <mergeCell ref="P19:Y19"/>
    <mergeCell ref="S22:U22"/>
    <mergeCell ref="O22:Q22"/>
    <mergeCell ref="O20:Q20"/>
    <mergeCell ref="M14:N14"/>
    <mergeCell ref="M15:N15"/>
    <mergeCell ref="W20:Y20"/>
    <mergeCell ref="P16:Q16"/>
    <mergeCell ref="S16:T16"/>
    <mergeCell ref="C32:K32"/>
    <mergeCell ref="D37:L37"/>
    <mergeCell ref="N32:AA32"/>
    <mergeCell ref="S21:U21"/>
    <mergeCell ref="R36:AA39"/>
    <mergeCell ref="W22:Y22"/>
    <mergeCell ref="O21:Q21"/>
    <mergeCell ref="D39:L39"/>
    <mergeCell ref="C35:K35"/>
    <mergeCell ref="D34:E34"/>
    <mergeCell ref="D38:L38"/>
    <mergeCell ref="D36:L36"/>
    <mergeCell ref="M12:AA12"/>
    <mergeCell ref="O15:AA15"/>
    <mergeCell ref="M18:O18"/>
    <mergeCell ref="M16:O16"/>
    <mergeCell ref="N17:S17"/>
    <mergeCell ref="V17:AB17"/>
    <mergeCell ref="P18:Y18"/>
    <mergeCell ref="M13:AA13"/>
    <mergeCell ref="C14:K14"/>
    <mergeCell ref="C15:K15"/>
    <mergeCell ref="C13:K13"/>
    <mergeCell ref="C18:K18"/>
    <mergeCell ref="C16:K16"/>
    <mergeCell ref="T17:U17"/>
    <mergeCell ref="O14:AA14"/>
    <mergeCell ref="B20:C22"/>
    <mergeCell ref="C25:L25"/>
    <mergeCell ref="C12:K12"/>
    <mergeCell ref="C17:K17"/>
    <mergeCell ref="B23:B28"/>
    <mergeCell ref="C26:L26"/>
    <mergeCell ref="D21:K21"/>
    <mergeCell ref="D22:K22"/>
    <mergeCell ref="C28:L28"/>
    <mergeCell ref="D20:K20"/>
    <mergeCell ref="M6:AA6"/>
    <mergeCell ref="M7:AA7"/>
    <mergeCell ref="C8:K8"/>
    <mergeCell ref="C9:K9"/>
    <mergeCell ref="O40:P40"/>
    <mergeCell ref="O36:P36"/>
    <mergeCell ref="O37:P37"/>
    <mergeCell ref="O38:P38"/>
    <mergeCell ref="O39:P39"/>
    <mergeCell ref="N27:R27"/>
    <mergeCell ref="B3:AB3"/>
    <mergeCell ref="B10:B11"/>
    <mergeCell ref="C10:K11"/>
    <mergeCell ref="L10:L11"/>
    <mergeCell ref="B4:D4"/>
    <mergeCell ref="E4:L4"/>
    <mergeCell ref="R8:T8"/>
    <mergeCell ref="M9:T9"/>
    <mergeCell ref="C6:K6"/>
    <mergeCell ref="N10:Q10"/>
    <mergeCell ref="V27:X27"/>
    <mergeCell ref="V24:X24"/>
    <mergeCell ref="D24:J24"/>
    <mergeCell ref="C7:K7"/>
    <mergeCell ref="M8:O8"/>
    <mergeCell ref="N24:R24"/>
    <mergeCell ref="N23:U23"/>
    <mergeCell ref="T24:U24"/>
    <mergeCell ref="C19:K19"/>
    <mergeCell ref="M11:AA11"/>
    <mergeCell ref="C29:K29"/>
    <mergeCell ref="N29:AA29"/>
    <mergeCell ref="V28:X28"/>
    <mergeCell ref="N28:R28"/>
    <mergeCell ref="T28:U28"/>
    <mergeCell ref="AC20:AG20"/>
    <mergeCell ref="AC21:AG21"/>
    <mergeCell ref="AC22:AG22"/>
    <mergeCell ref="AC24:AG28"/>
    <mergeCell ref="AC23:AG23"/>
    <mergeCell ref="Y1:AB1"/>
    <mergeCell ref="N26:R26"/>
    <mergeCell ref="T26:U26"/>
    <mergeCell ref="T27:U27"/>
    <mergeCell ref="N25:R25"/>
    <mergeCell ref="V25:X25"/>
    <mergeCell ref="V26:X26"/>
    <mergeCell ref="T25:U25"/>
    <mergeCell ref="V23:AB23"/>
    <mergeCell ref="W21:Y21"/>
  </mergeCells>
  <conditionalFormatting sqref="D20:L20 N20:AB20">
    <cfRule type="expression" priority="23" dxfId="0" stopIfTrue="1">
      <formula>$M$20=(TRUE)</formula>
    </cfRule>
  </conditionalFormatting>
  <conditionalFormatting sqref="M20:M22">
    <cfRule type="cellIs" priority="24" dxfId="30" operator="equal" stopIfTrue="1">
      <formula>TRUE</formula>
    </cfRule>
  </conditionalFormatting>
  <conditionalFormatting sqref="D21:L21 N21:AB21">
    <cfRule type="expression" priority="25" dxfId="0" stopIfTrue="1">
      <formula>$M$21=(TRUE)</formula>
    </cfRule>
  </conditionalFormatting>
  <conditionalFormatting sqref="D22:L22 N22:AB22">
    <cfRule type="expression" priority="26" dxfId="0" stopIfTrue="1">
      <formula>$M$22=(TRUE)</formula>
    </cfRule>
  </conditionalFormatting>
  <conditionalFormatting sqref="M24:N24 S24">
    <cfRule type="expression" priority="27" dxfId="0" stopIfTrue="1">
      <formula>$V$24&lt;&gt;""</formula>
    </cfRule>
  </conditionalFormatting>
  <conditionalFormatting sqref="B1:E2">
    <cfRule type="expression" priority="28" dxfId="24" stopIfTrue="1">
      <formula>$B$1&lt;&gt;""</formula>
    </cfRule>
  </conditionalFormatting>
  <conditionalFormatting sqref="M25:U25">
    <cfRule type="expression" priority="29" dxfId="0" stopIfTrue="1">
      <formula>$V$25&lt;&gt;""</formula>
    </cfRule>
  </conditionalFormatting>
  <conditionalFormatting sqref="M26:U26">
    <cfRule type="expression" priority="30" dxfId="0" stopIfTrue="1">
      <formula>$V$26&lt;&gt;""</formula>
    </cfRule>
  </conditionalFormatting>
  <conditionalFormatting sqref="M27:U27">
    <cfRule type="expression" priority="31" dxfId="0" stopIfTrue="1">
      <formula>$V$27&lt;&gt;""</formula>
    </cfRule>
  </conditionalFormatting>
  <conditionalFormatting sqref="M28:N29 AB29:AB30 O28:U28 M30">
    <cfRule type="expression" priority="32" dxfId="0" stopIfTrue="1">
      <formula>$V$28&lt;&gt;""</formula>
    </cfRule>
  </conditionalFormatting>
  <conditionalFormatting sqref="V25">
    <cfRule type="expression" priority="19" dxfId="0" stopIfTrue="1">
      <formula>$V$25&lt;&gt;""</formula>
    </cfRule>
  </conditionalFormatting>
  <conditionalFormatting sqref="V26:X26">
    <cfRule type="expression" priority="20" dxfId="0" stopIfTrue="1">
      <formula>$V$26&lt;&gt;""</formula>
    </cfRule>
  </conditionalFormatting>
  <conditionalFormatting sqref="V27:X27">
    <cfRule type="expression" priority="21" dxfId="0" stopIfTrue="1">
      <formula>$V$27&lt;&gt;""</formula>
    </cfRule>
  </conditionalFormatting>
  <conditionalFormatting sqref="V28:X28">
    <cfRule type="expression" priority="22" dxfId="0" stopIfTrue="1">
      <formula>$V$28&lt;&gt;""</formula>
    </cfRule>
  </conditionalFormatting>
  <conditionalFormatting sqref="Y24">
    <cfRule type="expression" priority="13" dxfId="0" stopIfTrue="1">
      <formula>$V$24&lt;&gt;""</formula>
    </cfRule>
  </conditionalFormatting>
  <conditionalFormatting sqref="Y25">
    <cfRule type="expression" priority="14" dxfId="0" stopIfTrue="1">
      <formula>$V$25&lt;&gt;""</formula>
    </cfRule>
  </conditionalFormatting>
  <conditionalFormatting sqref="Y26">
    <cfRule type="expression" priority="15" dxfId="0" stopIfTrue="1">
      <formula>$V$26&lt;&gt;""</formula>
    </cfRule>
  </conditionalFormatting>
  <conditionalFormatting sqref="Y27">
    <cfRule type="expression" priority="16" dxfId="0" stopIfTrue="1">
      <formula>$V$27&lt;&gt;""</formula>
    </cfRule>
  </conditionalFormatting>
  <conditionalFormatting sqref="Y28">
    <cfRule type="expression" priority="17" dxfId="0" stopIfTrue="1">
      <formula>$V$28&lt;&gt;""</formula>
    </cfRule>
  </conditionalFormatting>
  <conditionalFormatting sqref="Z24:AB24">
    <cfRule type="expression" priority="8" dxfId="0" stopIfTrue="1">
      <formula>$V$24&lt;&gt;""</formula>
    </cfRule>
  </conditionalFormatting>
  <conditionalFormatting sqref="Z25:AB25">
    <cfRule type="expression" priority="9" dxfId="0" stopIfTrue="1">
      <formula>$V$25&lt;&gt;""</formula>
    </cfRule>
  </conditionalFormatting>
  <conditionalFormatting sqref="Z26:AB26">
    <cfRule type="expression" priority="10" dxfId="0" stopIfTrue="1">
      <formula>$V$26&lt;&gt;""</formula>
    </cfRule>
  </conditionalFormatting>
  <conditionalFormatting sqref="Z27:AB27">
    <cfRule type="expression" priority="11" dxfId="0" stopIfTrue="1">
      <formula>$V$27&lt;&gt;""</formula>
    </cfRule>
  </conditionalFormatting>
  <conditionalFormatting sqref="Z28:AB28">
    <cfRule type="expression" priority="12" dxfId="0" stopIfTrue="1">
      <formula>$V$28&lt;&gt;""</formula>
    </cfRule>
  </conditionalFormatting>
  <conditionalFormatting sqref="V24:X24">
    <cfRule type="expression" priority="7" dxfId="0" stopIfTrue="1">
      <formula>$V$24&lt;&gt;""</formula>
    </cfRule>
  </conditionalFormatting>
  <conditionalFormatting sqref="T24:U24">
    <cfRule type="expression" priority="6" dxfId="0" stopIfTrue="1">
      <formula>$V$24&lt;&gt;""</formula>
    </cfRule>
  </conditionalFormatting>
  <conditionalFormatting sqref="Y1:AB1">
    <cfRule type="containsText" priority="2" dxfId="31" operator="containsText" stopIfTrue="1" text="インポート不可">
      <formula>NOT(ISERROR(SEARCH("インポート不可",Y1)))</formula>
    </cfRule>
    <cfRule type="containsText" priority="3" dxfId="2" operator="containsText" stopIfTrue="1" text="インポート可">
      <formula>NOT(ISERROR(SEARCH("インポート可",Y1)))</formula>
    </cfRule>
    <cfRule type="containsText" priority="4" dxfId="1" operator="containsText" stopIfTrue="1" text="インポート済">
      <formula>NOT(ISERROR(SEARCH("インポート済",Y1)))</formula>
    </cfRule>
  </conditionalFormatting>
  <conditionalFormatting sqref="N30">
    <cfRule type="expression" priority="1" dxfId="0" stopIfTrue="1">
      <formula>$V$28&lt;&gt;""</formula>
    </cfRule>
  </conditionalFormatting>
  <printOptions/>
  <pageMargins left="0.58" right="0.2" top="0.28" bottom="0.32" header="0.2" footer="0.23"/>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6"/>
  <dimension ref="A1:A1"/>
  <sheetViews>
    <sheetView zoomScalePageLayoutView="0" workbookViewId="0" topLeftCell="A1">
      <selection activeCell="K17" sqref="K15:K17"/>
    </sheetView>
  </sheetViews>
  <sheetFormatPr defaultColWidth="8.875" defaultRowHeight="13.5"/>
  <sheetData/>
  <sheetProtection/>
  <printOptions/>
  <pageMargins left="0.787" right="0.787" top="0.984" bottom="0.984" header="0.512" footer="0.512"/>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E2"/>
  <sheetViews>
    <sheetView zoomScalePageLayoutView="0" workbookViewId="0" topLeftCell="A1">
      <selection activeCell="G45" sqref="G45"/>
    </sheetView>
  </sheetViews>
  <sheetFormatPr defaultColWidth="8.00390625" defaultRowHeight="13.5"/>
  <cols>
    <col min="1" max="1" width="8.00390625" style="60" customWidth="1"/>
    <col min="2" max="2" width="10.625" style="60" customWidth="1"/>
    <col min="3" max="3" width="9.00390625" style="60" customWidth="1"/>
    <col min="4" max="4" width="10.375" style="60" customWidth="1"/>
    <col min="5" max="16384" width="8.00390625" style="60" customWidth="1"/>
  </cols>
  <sheetData>
    <row r="1" spans="1:31" ht="12">
      <c r="A1" s="59" t="s">
        <v>137</v>
      </c>
      <c r="B1" s="59" t="s">
        <v>138</v>
      </c>
      <c r="C1" s="59" t="s">
        <v>139</v>
      </c>
      <c r="D1" s="59" t="s">
        <v>140</v>
      </c>
      <c r="E1" s="59" t="s">
        <v>0</v>
      </c>
      <c r="F1" s="59" t="s">
        <v>141</v>
      </c>
      <c r="G1" s="59" t="s">
        <v>142</v>
      </c>
      <c r="H1" s="59" t="s">
        <v>143</v>
      </c>
      <c r="I1" s="59" t="s">
        <v>26</v>
      </c>
      <c r="J1" s="59" t="s">
        <v>144</v>
      </c>
      <c r="K1" s="59" t="s">
        <v>145</v>
      </c>
      <c r="L1" s="59" t="s">
        <v>146</v>
      </c>
      <c r="M1" s="59" t="s">
        <v>147</v>
      </c>
      <c r="N1" s="59" t="s">
        <v>4</v>
      </c>
      <c r="O1" s="59" t="s">
        <v>148</v>
      </c>
      <c r="P1" s="59" t="s">
        <v>149</v>
      </c>
      <c r="Q1" s="59" t="s">
        <v>150</v>
      </c>
      <c r="R1" s="59" t="s">
        <v>151</v>
      </c>
      <c r="S1" s="59" t="s">
        <v>152</v>
      </c>
      <c r="T1" s="59" t="s">
        <v>153</v>
      </c>
      <c r="U1" s="59" t="s">
        <v>154</v>
      </c>
      <c r="V1" s="59" t="s">
        <v>155</v>
      </c>
      <c r="W1" s="59" t="s">
        <v>156</v>
      </c>
      <c r="X1" s="59" t="s">
        <v>157</v>
      </c>
      <c r="Y1" s="59" t="s">
        <v>158</v>
      </c>
      <c r="Z1" s="59" t="s">
        <v>159</v>
      </c>
      <c r="AA1" s="59" t="s">
        <v>160</v>
      </c>
      <c r="AB1" s="59" t="s">
        <v>161</v>
      </c>
      <c r="AC1" s="59" t="s">
        <v>162</v>
      </c>
      <c r="AD1" s="59" t="s">
        <v>163</v>
      </c>
      <c r="AE1" s="59" t="s">
        <v>164</v>
      </c>
    </row>
    <row r="2" spans="1:31" ht="13.5">
      <c r="A2" s="99" t="str">
        <f>'入力フォーム'!A1</f>
        <v>病院見学</v>
      </c>
      <c r="B2" s="99"/>
      <c r="C2" s="103" t="str">
        <f>IF(SUM('申込書（印刷用）'!V24:Z28)=0," ",MIN('申込書（印刷用）'!V24:Z28))</f>
        <v> </v>
      </c>
      <c r="D2" s="103" t="str">
        <f>IF(SUM('申込書（印刷用）'!V24:Z28)=0," ",MAX('申込書（印刷用）'!V24:Z28))</f>
        <v> </v>
      </c>
      <c r="E2" s="99" t="str">
        <f>IF('入力フォーム'!E13=""," ",'入力フォーム'!E13)</f>
        <v> </v>
      </c>
      <c r="F2" s="99" t="str">
        <f>IF('入力フォーム'!E11=""," ",'入力フォーム'!E11)</f>
        <v> </v>
      </c>
      <c r="G2" s="99" t="str">
        <f>IF('入力フォーム'!E15=""," ",'入力フォーム'!E15)</f>
        <v> </v>
      </c>
      <c r="H2" s="99" t="str">
        <f>IF('入力フォーム'!E17=""," ",'入力フォーム'!E17)</f>
        <v> </v>
      </c>
      <c r="I2" s="99" t="str">
        <f>IF('入力フォーム'!E19=""," ",'入力フォーム'!E19)</f>
        <v> </v>
      </c>
      <c r="J2" s="99" t="str">
        <f>IF('入力フォーム'!E21=""," ",'入力フォーム'!E21)</f>
        <v> </v>
      </c>
      <c r="K2" s="99" t="str">
        <f>IF('入力フォーム'!E23=""," ",'入力フォーム'!E23)</f>
        <v> </v>
      </c>
      <c r="L2" s="99" t="str">
        <f>IF('入力フォーム'!E25=""," ",'入力フォーム'!E25)</f>
        <v> </v>
      </c>
      <c r="M2" s="99" t="str">
        <f>IF('入力フォーム'!E27=""," ",'入力フォーム'!E27)</f>
        <v> </v>
      </c>
      <c r="N2" s="99" t="str">
        <f>IF('入力フォーム'!E29=""," ",'入力フォーム'!E29)</f>
        <v> </v>
      </c>
      <c r="O2" s="99" t="str">
        <f>IF('入力フォーム'!H33=TRUE,'入力フォーム'!F33,IF('入力フォーム'!H31=TRUE,'入力フォーム'!F31," "))</f>
        <v> </v>
      </c>
      <c r="P2" s="99" t="str">
        <f>IF('入力フォーム'!E37=""," ",'入力フォーム'!E37)</f>
        <v> </v>
      </c>
      <c r="Q2" s="99" t="str">
        <f>IF('入力フォーム'!E39=""," ",'入力フォーム'!E39)</f>
        <v> </v>
      </c>
      <c r="R2" s="99" t="str">
        <f>IF('入力フォーム'!E41=""," ",'入力フォーム'!E41)</f>
        <v> </v>
      </c>
      <c r="S2" s="99" t="str">
        <f>IF('入力フォーム'!E43=""," ",'入力フォーム'!E43)</f>
        <v> </v>
      </c>
      <c r="T2" s="99" t="str">
        <f>IF('入力フォーム'!E54=""," ",'入力フォーム'!E54)</f>
        <v> </v>
      </c>
      <c r="U2" s="99" t="str">
        <f>IF('入力フォーム'!E56=""," ",'入力フォーム'!E56)</f>
        <v> </v>
      </c>
      <c r="V2" s="99" t="str">
        <f>IF('入力フォーム'!E58=""," ",'入力フォーム'!E58)</f>
        <v> </v>
      </c>
      <c r="W2" s="99" t="str">
        <f>IF('入力フォーム'!E60=""," ",'入力フォーム'!E60)</f>
        <v> </v>
      </c>
      <c r="X2" s="99" t="str">
        <f>IF('入力フォーム'!E62=""," ",'入力フォーム'!E62)</f>
        <v> </v>
      </c>
      <c r="Y2" s="104"/>
      <c r="Z2" s="99" t="b">
        <v>0</v>
      </c>
      <c r="AA2" s="99" t="b">
        <v>0</v>
      </c>
      <c r="AB2" s="99" t="b">
        <v>1</v>
      </c>
      <c r="AC2" s="99" t="b">
        <v>1</v>
      </c>
      <c r="AD2" s="99" t="str">
        <f>IF('入力フォーム'!E70=""," ",'入力フォーム'!E70)</f>
        <v> </v>
      </c>
      <c r="AE2" s="99" t="b">
        <v>0</v>
      </c>
    </row>
  </sheetData>
  <sheetProtection password="D92F" sheet="1"/>
  <printOptions/>
  <pageMargins left="0.787" right="0.787" top="0.984" bottom="0.984"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Sheet4"/>
  <dimension ref="B4:E85"/>
  <sheetViews>
    <sheetView zoomScalePageLayoutView="0" workbookViewId="0" topLeftCell="A1">
      <selection activeCell="E33" sqref="E33"/>
    </sheetView>
  </sheetViews>
  <sheetFormatPr defaultColWidth="8.875" defaultRowHeight="13.5"/>
  <cols>
    <col min="1" max="2" width="8.875" style="0" customWidth="1"/>
    <col min="3" max="3" width="26.625" style="0" customWidth="1"/>
    <col min="4" max="4" width="48.625" style="0" customWidth="1"/>
  </cols>
  <sheetData>
    <row r="4" spans="2:5" ht="13.5">
      <c r="B4" t="s">
        <v>23</v>
      </c>
      <c r="C4" t="s">
        <v>26</v>
      </c>
      <c r="D4" t="s">
        <v>115</v>
      </c>
      <c r="E4" t="s">
        <v>170</v>
      </c>
    </row>
    <row r="5" ht="14.25" customHeight="1"/>
    <row r="6" spans="2:5" ht="13.5">
      <c r="B6" t="s">
        <v>24</v>
      </c>
      <c r="C6" t="s">
        <v>27</v>
      </c>
      <c r="D6" t="s">
        <v>224</v>
      </c>
      <c r="E6" t="s">
        <v>167</v>
      </c>
    </row>
    <row r="7" spans="2:5" ht="13.5">
      <c r="B7" t="s">
        <v>25</v>
      </c>
      <c r="C7" t="s">
        <v>28</v>
      </c>
      <c r="D7" t="s">
        <v>223</v>
      </c>
      <c r="E7" t="s">
        <v>168</v>
      </c>
    </row>
    <row r="8" spans="3:5" ht="13.5">
      <c r="C8" t="s">
        <v>29</v>
      </c>
      <c r="D8" t="s">
        <v>190</v>
      </c>
      <c r="E8" t="s">
        <v>169</v>
      </c>
    </row>
    <row r="9" spans="3:4" ht="13.5">
      <c r="C9" t="s">
        <v>30</v>
      </c>
      <c r="D9" t="s">
        <v>220</v>
      </c>
    </row>
    <row r="10" spans="3:4" ht="13.5">
      <c r="C10" t="s">
        <v>31</v>
      </c>
      <c r="D10" t="s">
        <v>222</v>
      </c>
    </row>
    <row r="11" spans="3:4" ht="13.5">
      <c r="C11" t="s">
        <v>32</v>
      </c>
      <c r="D11" t="s">
        <v>221</v>
      </c>
    </row>
    <row r="12" spans="3:4" ht="13.5">
      <c r="C12" t="s">
        <v>33</v>
      </c>
      <c r="D12" t="s">
        <v>188</v>
      </c>
    </row>
    <row r="13" spans="3:4" ht="13.5">
      <c r="C13" t="s">
        <v>34</v>
      </c>
      <c r="D13" t="s">
        <v>189</v>
      </c>
    </row>
    <row r="14" spans="3:4" ht="13.5">
      <c r="C14" t="s">
        <v>35</v>
      </c>
      <c r="D14" t="s">
        <v>194</v>
      </c>
    </row>
    <row r="15" spans="3:4" ht="13.5">
      <c r="C15" t="s">
        <v>36</v>
      </c>
      <c r="D15" t="s">
        <v>225</v>
      </c>
    </row>
    <row r="16" spans="3:4" ht="13.5">
      <c r="C16" t="s">
        <v>37</v>
      </c>
      <c r="D16" t="s">
        <v>226</v>
      </c>
    </row>
    <row r="17" spans="3:4" ht="13.5">
      <c r="C17" t="s">
        <v>38</v>
      </c>
      <c r="D17" t="s">
        <v>187</v>
      </c>
    </row>
    <row r="18" spans="3:4" ht="13.5">
      <c r="C18" t="s">
        <v>219</v>
      </c>
      <c r="D18" t="s">
        <v>105</v>
      </c>
    </row>
    <row r="19" spans="3:4" ht="13.5">
      <c r="C19" t="s">
        <v>39</v>
      </c>
      <c r="D19" t="s">
        <v>103</v>
      </c>
    </row>
    <row r="20" spans="3:4" ht="13.5">
      <c r="C20" t="s">
        <v>40</v>
      </c>
      <c r="D20" t="s">
        <v>104</v>
      </c>
    </row>
    <row r="21" spans="3:4" ht="13.5">
      <c r="C21" t="s">
        <v>41</v>
      </c>
      <c r="D21" t="s">
        <v>106</v>
      </c>
    </row>
    <row r="22" spans="3:4" ht="13.5">
      <c r="C22" t="s">
        <v>42</v>
      </c>
      <c r="D22" t="s">
        <v>108</v>
      </c>
    </row>
    <row r="23" spans="3:4" ht="13.5">
      <c r="C23" t="s">
        <v>43</v>
      </c>
      <c r="D23" t="s">
        <v>109</v>
      </c>
    </row>
    <row r="24" spans="3:4" ht="13.5">
      <c r="C24" t="s">
        <v>44</v>
      </c>
      <c r="D24" t="s">
        <v>110</v>
      </c>
    </row>
    <row r="25" spans="3:4" ht="13.5">
      <c r="C25" t="s">
        <v>45</v>
      </c>
      <c r="D25" t="s">
        <v>107</v>
      </c>
    </row>
    <row r="26" spans="3:4" ht="13.5">
      <c r="C26" t="s">
        <v>46</v>
      </c>
      <c r="D26" t="s">
        <v>111</v>
      </c>
    </row>
    <row r="27" spans="3:4" ht="13.5">
      <c r="C27" t="s">
        <v>47</v>
      </c>
      <c r="D27" t="s">
        <v>112</v>
      </c>
    </row>
    <row r="28" spans="3:4" ht="13.5">
      <c r="C28" t="s">
        <v>48</v>
      </c>
      <c r="D28" t="s">
        <v>114</v>
      </c>
    </row>
    <row r="29" spans="3:4" ht="13.5">
      <c r="C29" t="s">
        <v>49</v>
      </c>
      <c r="D29" t="s">
        <v>113</v>
      </c>
    </row>
    <row r="30" spans="3:4" ht="13.5">
      <c r="C30" t="s">
        <v>50</v>
      </c>
      <c r="D30" t="s">
        <v>195</v>
      </c>
    </row>
    <row r="31" spans="3:4" ht="13.5">
      <c r="C31" t="s">
        <v>51</v>
      </c>
      <c r="D31" t="s">
        <v>216</v>
      </c>
    </row>
    <row r="32" spans="3:4" ht="13.5">
      <c r="C32" t="s">
        <v>52</v>
      </c>
      <c r="D32" t="s">
        <v>229</v>
      </c>
    </row>
    <row r="33" spans="3:4" ht="13.5">
      <c r="C33" t="s">
        <v>53</v>
      </c>
      <c r="D33" t="s">
        <v>228</v>
      </c>
    </row>
    <row r="34" spans="3:4" ht="13.5">
      <c r="C34" t="s">
        <v>54</v>
      </c>
      <c r="D34" t="s">
        <v>217</v>
      </c>
    </row>
    <row r="35" ht="13.5">
      <c r="C35" t="s">
        <v>55</v>
      </c>
    </row>
    <row r="36" ht="13.5">
      <c r="C36" t="s">
        <v>56</v>
      </c>
    </row>
    <row r="37" ht="13.5">
      <c r="C37" t="s">
        <v>57</v>
      </c>
    </row>
    <row r="38" ht="13.5">
      <c r="C38" t="s">
        <v>58</v>
      </c>
    </row>
    <row r="39" ht="13.5">
      <c r="C39" t="s">
        <v>59</v>
      </c>
    </row>
    <row r="40" ht="13.5">
      <c r="C40" t="s">
        <v>60</v>
      </c>
    </row>
    <row r="41" ht="13.5">
      <c r="C41" t="s">
        <v>208</v>
      </c>
    </row>
    <row r="42" ht="13.5">
      <c r="C42" s="120" t="s">
        <v>61</v>
      </c>
    </row>
    <row r="43" ht="13.5">
      <c r="C43" t="s">
        <v>62</v>
      </c>
    </row>
    <row r="44" ht="13.5">
      <c r="C44" t="s">
        <v>63</v>
      </c>
    </row>
    <row r="45" ht="13.5">
      <c r="C45" t="s">
        <v>64</v>
      </c>
    </row>
    <row r="46" ht="13.5">
      <c r="C46" t="s">
        <v>65</v>
      </c>
    </row>
    <row r="47" ht="13.5">
      <c r="C47" t="s">
        <v>66</v>
      </c>
    </row>
    <row r="48" ht="13.5">
      <c r="C48" t="s">
        <v>67</v>
      </c>
    </row>
    <row r="49" ht="13.5">
      <c r="C49" t="s">
        <v>68</v>
      </c>
    </row>
    <row r="50" ht="13.5">
      <c r="C50" t="s">
        <v>69</v>
      </c>
    </row>
    <row r="51" ht="13.5">
      <c r="C51" t="s">
        <v>70</v>
      </c>
    </row>
    <row r="52" ht="13.5">
      <c r="C52" t="s">
        <v>71</v>
      </c>
    </row>
    <row r="53" ht="13.5">
      <c r="C53" t="s">
        <v>72</v>
      </c>
    </row>
    <row r="54" ht="13.5">
      <c r="C54" t="s">
        <v>73</v>
      </c>
    </row>
    <row r="55" ht="13.5">
      <c r="C55" t="s">
        <v>74</v>
      </c>
    </row>
    <row r="56" ht="13.5">
      <c r="C56" t="s">
        <v>75</v>
      </c>
    </row>
    <row r="57" ht="13.5">
      <c r="C57" t="s">
        <v>76</v>
      </c>
    </row>
    <row r="58" ht="13.5">
      <c r="C58" t="s">
        <v>77</v>
      </c>
    </row>
    <row r="59" ht="13.5">
      <c r="C59" t="s">
        <v>78</v>
      </c>
    </row>
    <row r="60" ht="13.5">
      <c r="C60" t="s">
        <v>79</v>
      </c>
    </row>
    <row r="61" ht="13.5">
      <c r="C61" t="s">
        <v>80</v>
      </c>
    </row>
    <row r="62" ht="13.5">
      <c r="C62" t="s">
        <v>81</v>
      </c>
    </row>
    <row r="63" ht="13.5">
      <c r="C63" t="s">
        <v>82</v>
      </c>
    </row>
    <row r="64" ht="13.5">
      <c r="C64" t="s">
        <v>83</v>
      </c>
    </row>
    <row r="65" ht="13.5">
      <c r="C65" t="s">
        <v>84</v>
      </c>
    </row>
    <row r="66" ht="13.5">
      <c r="C66" t="s">
        <v>85</v>
      </c>
    </row>
    <row r="67" ht="13.5">
      <c r="C67" t="s">
        <v>86</v>
      </c>
    </row>
    <row r="68" ht="13.5">
      <c r="C68" t="s">
        <v>87</v>
      </c>
    </row>
    <row r="69" ht="13.5">
      <c r="C69" t="s">
        <v>209</v>
      </c>
    </row>
    <row r="70" ht="13.5">
      <c r="C70" t="s">
        <v>88</v>
      </c>
    </row>
    <row r="71" ht="13.5">
      <c r="C71" t="s">
        <v>210</v>
      </c>
    </row>
    <row r="72" ht="13.5">
      <c r="C72" t="s">
        <v>89</v>
      </c>
    </row>
    <row r="73" ht="13.5">
      <c r="C73" t="s">
        <v>90</v>
      </c>
    </row>
    <row r="74" ht="13.5">
      <c r="C74" t="s">
        <v>91</v>
      </c>
    </row>
    <row r="75" ht="13.5">
      <c r="C75" t="s">
        <v>92</v>
      </c>
    </row>
    <row r="76" ht="13.5">
      <c r="C76" t="s">
        <v>93</v>
      </c>
    </row>
    <row r="77" ht="13.5">
      <c r="C77" t="s">
        <v>211</v>
      </c>
    </row>
    <row r="78" ht="13.5">
      <c r="C78" t="s">
        <v>94</v>
      </c>
    </row>
    <row r="79" ht="13.5">
      <c r="C79" t="s">
        <v>95</v>
      </c>
    </row>
    <row r="80" ht="13.5">
      <c r="C80" t="s">
        <v>212</v>
      </c>
    </row>
    <row r="81" ht="13.5">
      <c r="C81" t="s">
        <v>213</v>
      </c>
    </row>
    <row r="82" ht="13.5">
      <c r="C82" t="s">
        <v>96</v>
      </c>
    </row>
    <row r="83" ht="13.5">
      <c r="C83" t="s">
        <v>97</v>
      </c>
    </row>
    <row r="84" ht="13.5">
      <c r="C84" t="s">
        <v>214</v>
      </c>
    </row>
    <row r="85" ht="13.5">
      <c r="C85" t="s">
        <v>215</v>
      </c>
    </row>
  </sheetData>
  <sheetProtection/>
  <printOptions/>
  <pageMargins left="0.787" right="0.787" top="0.984" bottom="0.984" header="0.512" footer="0.51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ssiuser</dc:creator>
  <cp:keywords/>
  <dc:description/>
  <cp:lastModifiedBy>ssiuser</cp:lastModifiedBy>
  <cp:lastPrinted>2017-09-25T06:33:01Z</cp:lastPrinted>
  <dcterms:created xsi:type="dcterms:W3CDTF">1997-01-08T22:48:59Z</dcterms:created>
  <dcterms:modified xsi:type="dcterms:W3CDTF">2017-09-25T07:17:03Z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